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Projetos Culturais\3 - Fachadas Hospital\Docs Licitação\"/>
    </mc:Choice>
  </mc:AlternateContent>
  <xr:revisionPtr revIDLastSave="0" documentId="8_{A86AEF58-B41D-4DCC-A6D3-9F40D6204470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ETAPA1" sheetId="1" r:id="rId1"/>
    <sheet name="ETAPA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jUzuiLHoIWDsU3YkgLHWjc9D0rU1h8tC/SrAuYzfXLE="/>
    </ext>
  </extLst>
</workbook>
</file>

<file path=xl/calcChain.xml><?xml version="1.0" encoding="utf-8"?>
<calcChain xmlns="http://schemas.openxmlformats.org/spreadsheetml/2006/main">
  <c r="I63" i="2" l="1"/>
  <c r="G60" i="2"/>
  <c r="F57" i="2"/>
  <c r="F56" i="2"/>
  <c r="F54" i="2"/>
  <c r="F53" i="2"/>
  <c r="F40" i="2"/>
  <c r="F39" i="2"/>
  <c r="F38" i="2"/>
  <c r="F37" i="2"/>
  <c r="F36" i="2"/>
  <c r="F35" i="2"/>
  <c r="F34" i="2"/>
  <c r="F33" i="2"/>
  <c r="F32" i="2"/>
  <c r="F30" i="2"/>
  <c r="F28" i="2"/>
  <c r="F26" i="2"/>
  <c r="F22" i="2"/>
  <c r="F21" i="2"/>
  <c r="F20" i="2"/>
  <c r="F18" i="2"/>
  <c r="F17" i="2"/>
  <c r="F14" i="2"/>
  <c r="F13" i="2"/>
  <c r="F12" i="2"/>
  <c r="F10" i="2"/>
  <c r="F8" i="2"/>
  <c r="F7" i="2"/>
  <c r="I66" i="1"/>
  <c r="G63" i="1"/>
  <c r="F52" i="1"/>
  <c r="F51" i="1"/>
  <c r="F50" i="1"/>
  <c r="F49" i="1"/>
  <c r="F47" i="1"/>
  <c r="F46" i="1"/>
  <c r="F45" i="1"/>
  <c r="F44" i="1"/>
  <c r="F38" i="1"/>
  <c r="F37" i="1"/>
  <c r="F12" i="1"/>
  <c r="F10" i="1"/>
  <c r="F9" i="1"/>
  <c r="F8" i="1"/>
</calcChain>
</file>

<file path=xl/sharedStrings.xml><?xml version="1.0" encoding="utf-8"?>
<sst xmlns="http://schemas.openxmlformats.org/spreadsheetml/2006/main" count="624" uniqueCount="289">
  <si>
    <t>Obra</t>
  </si>
  <si>
    <t>Bancos</t>
  </si>
  <si>
    <t>RESTAURO FACHADAS HOSPITAL DE CARIDADE</t>
  </si>
  <si>
    <t xml:space="preserve">SINAPI - 06/2023 - Santa Catarina
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</si>
  <si>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</si>
  <si>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</si>
  <si>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</si>
  <si>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</si>
  <si>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</si>
  <si>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</si>
  <si>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</si>
  <si>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NOMENCLATURA UTILIZADA NO SISTEMA SALIC</t>
  </si>
  <si>
    <t>JUSTIFICATIVA/DESCRIÇÃO</t>
  </si>
  <si>
    <t>ALTERAÇÕES FEITAS NO SISTEMA SALIC</t>
  </si>
  <si>
    <t>Total</t>
  </si>
  <si>
    <t xml:space="preserve"> 1 </t>
  </si>
  <si>
    <t>INSTALAÇÕES PROVISÓRIAS - CANTEIRO DE OBRA</t>
  </si>
  <si>
    <t xml:space="preserve"> 1.1 </t>
  </si>
  <si>
    <t xml:space="preserve"> 93207 </t>
  </si>
  <si>
    <t>SINAPI</t>
  </si>
  <si>
    <t>EXECUÇÃO DE ESCRITÓRIO EM CANTEIRO DE OBRA EM CHAPA DE MADEIRA COMPENSADA, NÃO INCLUSO MOBILIÁRIO E EQUIPAMENTOS. AF_02/2016</t>
  </si>
  <si>
    <t>m²</t>
  </si>
  <si>
    <t>Canteiro de obra: montagem e desmontagem</t>
  </si>
  <si>
    <t xml:space="preserve"> 1.2 </t>
  </si>
  <si>
    <t xml:space="preserve"> 74209/001 </t>
  </si>
  <si>
    <t>PLACA DE OBRA EM CHAPA DE ACO GALVANIZADO</t>
  </si>
  <si>
    <t>Placas de Obra, de Estrada e de Sinalização</t>
  </si>
  <si>
    <t xml:space="preserve"> 1.3 </t>
  </si>
  <si>
    <t xml:space="preserve"> 92273 </t>
  </si>
  <si>
    <t>FABRICAÇÃO DE ESCORAS DO TIPO PONTALETE, EM MADEIRA, PARA PÉ-DIREITO SIMPLES. AF_09/2020</t>
  </si>
  <si>
    <t>M</t>
  </si>
  <si>
    <t>Escoras de eucalipto para travamentos</t>
  </si>
  <si>
    <t xml:space="preserve"> 1.4 </t>
  </si>
  <si>
    <t xml:space="preserve"> 73847/004 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</si>
  <si>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</si>
  <si>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>MES</t>
  </si>
  <si>
    <t>Container escritório com sanitário</t>
  </si>
  <si>
    <t xml:space="preserve"> 1.5 </t>
  </si>
  <si>
    <t xml:space="preserve"> 101498 </t>
  </si>
  <si>
    <t>ENTRADA DE ENERGIA ELÉTRICA, AÉREA, BIFÁSICA, COM CAIXA DE SOBREPOR, CABO DE 16 MM2 E DISJUNTOR DIN 50A (NÃO INCLUSO O POSTE DE CONCRETO). AF_07/2020_PS</t>
  </si>
  <si>
    <t>UN</t>
  </si>
  <si>
    <t>Instalações elétricas</t>
  </si>
  <si>
    <t xml:space="preserve"> 1.6 </t>
  </si>
  <si>
    <t xml:space="preserve"> 89356 </t>
  </si>
  <si>
    <t>TUBO, PVC, SOLDÁVEL, DN 25MM, INSTALADO EM RAMAL OU SUB-RAMAL DE ÁGUA - FORNECIMENTO E INSTALAÇÃO. AF_06/2022</t>
  </si>
  <si>
    <t>Tubo PVC soldável</t>
  </si>
  <si>
    <t xml:space="preserve"> 1.7 </t>
  </si>
  <si>
    <t xml:space="preserve"> 98459 </t>
  </si>
  <si>
    <t>TAPUME COM TELHA METÁLICA. AF_05/2018</t>
  </si>
  <si>
    <t>Tapumes/cercas</t>
  </si>
  <si>
    <t xml:space="preserve"> 2 </t>
  </si>
  <si>
    <t>PRODUÇÃO  / REMOÇÃO E DEMOLIÇÃO</t>
  </si>
  <si>
    <t xml:space="preserve"> 2.1 </t>
  </si>
  <si>
    <t xml:space="preserve"> 97623 </t>
  </si>
  <si>
    <t>DEMOLIÇÃO DE ALVENARIA DE TIJOLO MACIÇO, DE FORMA MANUAL, COM REAPROVEITAMENTO. BLOCO A - AF_12/2017</t>
  </si>
  <si>
    <t>m³</t>
  </si>
  <si>
    <t>Demolição</t>
  </si>
  <si>
    <t xml:space="preserve"> 2.2 </t>
  </si>
  <si>
    <t xml:space="preserve"> 97645 </t>
  </si>
  <si>
    <t>REMOÇÃO DE JANELAS, DE FORMA MANUAL, SEM REAPROVEITAMENTO. BLOCO A -AF_12/2017</t>
  </si>
  <si>
    <t>Remoção de abertura</t>
  </si>
  <si>
    <t xml:space="preserve"> 2.3 </t>
  </si>
  <si>
    <t xml:space="preserve"> 98524 </t>
  </si>
  <si>
    <t>LIMPEZA MANUAL DE ENTULHO EM OBRA</t>
  </si>
  <si>
    <t>Limpeza permanente da obra</t>
  </si>
  <si>
    <t xml:space="preserve"> 2.4 </t>
  </si>
  <si>
    <t xml:space="preserve"> 97634 </t>
  </si>
  <si>
    <t>DEMOLIÇÃO DE REVESTIMENTO CERÂMICO DE SACADA/ TERRAÇO, DE FORMA MECANIZADA COM MARTELETE, SEM REAPROVEITAMENTO. BLOCO A - AF_12/2017</t>
  </si>
  <si>
    <t>Demolição de revestimento com azulejos</t>
  </si>
  <si>
    <t>ARREDONDAMENTO NA QUANTIDADE PARA 61</t>
  </si>
  <si>
    <t xml:space="preserve"> 2.5 </t>
  </si>
  <si>
    <t xml:space="preserve"> 97664 </t>
  </si>
  <si>
    <t>REMOÇÃO DE ACESSÓRIOS, DE FORMA MANUAL, SEMBLOCO A -  REAPROVEITAMENTO. AF_12/2017</t>
  </si>
  <si>
    <t>Remoção indra aparente, avariada e obsoleta</t>
  </si>
  <si>
    <t xml:space="preserve"> 2.6 </t>
  </si>
  <si>
    <t xml:space="preserve"> 97649 </t>
  </si>
  <si>
    <t>REMOÇÃO DE TELHAS DE FIBROCIMENTO, METÁLICA E CERÂMICA, DE FORMA MECANIZADA, COM USO DE GUINDASTE, SEM REAPROVEITAMENTO. BLOCO A - AF_12/2017</t>
  </si>
  <si>
    <t>Remoção de cobertura e calhas</t>
  </si>
  <si>
    <t xml:space="preserve"> 2.7</t>
  </si>
  <si>
    <t xml:space="preserve"> 100390 </t>
  </si>
  <si>
    <t>RETIRADA E RECOLOCAÇÃO DE RIPA EM TELHADOS DE MAIS DE 2 ÁGUAS COM TELHA CERÂMICA OU DE CONCRETO DE ENCAIXE, INCLUSO TRANSPORTE VERTICAL. BLOCO A - AF_07/2019</t>
  </si>
  <si>
    <t>Ripas</t>
  </si>
  <si>
    <t xml:space="preserve"> 3 </t>
  </si>
  <si>
    <t>COBERTURA</t>
  </si>
  <si>
    <t xml:space="preserve"> 3.1 </t>
  </si>
  <si>
    <t xml:space="preserve"> 99814 </t>
  </si>
  <si>
    <t>LIMPEZA DE SUPERFÍCIE COM JATO DE ALTA PRESSÃO. BLOCO A -  AF_04/2019</t>
  </si>
  <si>
    <t>Limpador de telhas</t>
  </si>
  <si>
    <t xml:space="preserve"> 3.2 </t>
  </si>
  <si>
    <t xml:space="preserve"> 72101 </t>
  </si>
  <si>
    <t>REVISAO GERAL DE TELHADOS DE TELHAS CERAMICAS BLOCO A</t>
  </si>
  <si>
    <t>Revisão das Coberturas</t>
  </si>
  <si>
    <t xml:space="preserve"> 3.3 </t>
  </si>
  <si>
    <t xml:space="preserve"> 94226 </t>
  </si>
  <si>
    <t>SUBCOBERTURA COM MANTA PLÁSTICA REVESTIDA POR PELÍCULA DE ALUMÍNO, INCLUSO TRANSPORTE VERTICAL. BLOCO A AF_07/2019</t>
  </si>
  <si>
    <t>Manta térmica duplamente metalizada com polipropileno (cobertura)</t>
  </si>
  <si>
    <t xml:space="preserve"> 3.4 </t>
  </si>
  <si>
    <t xml:space="preserve"> 94441 </t>
  </si>
  <si>
    <t>TELHAMENTO COM TELHA CERÂMICA DE ENCAIXE, TIPO FRANCESA, COM MAIS DE 2 ÁGUAS, INCLUSO TRANSPORTE VERTICAL. BLOCO A AF_07/2019</t>
  </si>
  <si>
    <t>Telha de barro - francesa</t>
  </si>
  <si>
    <t xml:space="preserve"> 3.5 </t>
  </si>
  <si>
    <t xml:space="preserve"> 94221 </t>
  </si>
  <si>
    <t>CUMEEIRA PARA TELHA CERÂMICA EMBOÇADA COM ARGAMASSA TRAÇO 1:2:9 (CIMENTO, CAL E AREIA) PARA TELHADOS COM ATÉ 2 ÁGUAS, INCLUSO TRANSPORTE VERTICAL. BLOCO A AF_07/2019</t>
  </si>
  <si>
    <t>Cumeeira para telha cerâmica</t>
  </si>
  <si>
    <t xml:space="preserve"> 3.6 </t>
  </si>
  <si>
    <t xml:space="preserve"> 100327 </t>
  </si>
  <si>
    <t>RUFO EXTERNO/INTERNO EM CHAPA DE AÇO GALVANIZADO NÚMERO 26, CORTE DE 33 CM, INCLUSO IÇAMENTO. BLOCO A AF_07/2019</t>
  </si>
  <si>
    <t>Rufo de chapa galvanizada/zinco</t>
  </si>
  <si>
    <t xml:space="preserve"> 3.7 </t>
  </si>
  <si>
    <t xml:space="preserve"> 94229 </t>
  </si>
  <si>
    <t>CALHA EM CHAPA DE AÇO GALVANIZADO NÚMERO 24, DESENVOLVIMENTO DE 100 CM, INCLUSO TRANSPORTE VERTICAL. BLOCO A AF_07/2019</t>
  </si>
  <si>
    <t>Calhas e rufos</t>
  </si>
  <si>
    <t xml:space="preserve"> 3.8 </t>
  </si>
  <si>
    <t xml:space="preserve"> 91791 </t>
  </si>
  <si>
    <t>(COMPOSIÇÃO REPRESENTATIVA) DO SERVIÇO DE INSTALAÇÃO DE TUBOS DE PVC, SÉRIE R, ÁGUA PLUVIAL, DN 150 MM (INSTALADO EM CONDUTORES VERTICAIS), INCLUSIVE CONEXÕES, CORTES E FIXAÇÕES, PARA PRÉDIOS. BLOCO A AF_10/2015</t>
  </si>
  <si>
    <t>Tubos pluviais</t>
  </si>
  <si>
    <t xml:space="preserve"> 3.9 </t>
  </si>
  <si>
    <t xml:space="preserve"> 102489 </t>
  </si>
  <si>
    <t>PINTURA HIDROFUGANTE COM SILICONE, APLICAÇÃO MANUAL, BLOCO A 2 DEMÃOS. AF_05/2021</t>
  </si>
  <si>
    <t>Tratamento de telhas com hidrofugante e hidrorepelente</t>
  </si>
  <si>
    <t>inserido na descrição: PINTURA HIDROFUGANTE COM SILICONE, APLICAÇÃO MANUAL, BLOCO A 2 DEMÃOS. AF_05/2021 - TELHAS</t>
  </si>
  <si>
    <t xml:space="preserve"> 3.10 </t>
  </si>
  <si>
    <t xml:space="preserve"> 98556 </t>
  </si>
  <si>
    <t>IMPERMEABILIZAÇÃO DE SUPERFÍCIE COM ARGAMASSA POLIMÉRICA / MEMBRANA ACRÍLICA, 4 DEMÃOS, REFORÇADA COM VÉU DE POLIÉSTER (MAV). BLOCO A AF_06/2018</t>
  </si>
  <si>
    <t>Impermeabilização de platibandas</t>
  </si>
  <si>
    <t xml:space="preserve"> 4 </t>
  </si>
  <si>
    <t>ALVENARIAS</t>
  </si>
  <si>
    <t xml:space="preserve"> 4.1 </t>
  </si>
  <si>
    <t xml:space="preserve"> 87791 </t>
  </si>
  <si>
    <t>REQUADRAMENTO DE VÃOS DANIFICADOS E NIVELAMENTO COM ARGAMASSA A BASE DE CAL, AREIA MÉDIA FINA E  POZOLANA BLOCO A</t>
  </si>
  <si>
    <t>Vãos - Quadros e Vedações</t>
  </si>
  <si>
    <t xml:space="preserve"> 4.2 </t>
  </si>
  <si>
    <t xml:space="preserve"> 96133 </t>
  </si>
  <si>
    <t>APLICAÇÃO MANUAL DE MASSA CORRIDA MINERAL EM SUPERFÍCIES EXTERNAS EM EDIFÍCIOS DE MÚLTIPLOS PAVIMENTOS, DUAS DEMÃOS. AF_05/2017</t>
  </si>
  <si>
    <t>Massa corrida</t>
  </si>
  <si>
    <t xml:space="preserve"> 5 </t>
  </si>
  <si>
    <t>ESQUADRIAS, PELES DE VIDRO E ESTRUTURA METÁLICA</t>
  </si>
  <si>
    <t xml:space="preserve"> 5.1 </t>
  </si>
  <si>
    <t xml:space="preserve"> 88261 </t>
  </si>
  <si>
    <t>RECUPERAÇÃO DE 23 ESQUADRIAS DE MADEIRA EM VIRTUDE DA RETIRADA DE AR CONDICIONADO DE CAIXA - CARPINTEIRO DE ESQUADRIA COM ENCARGOS COMPLEMENTARES</t>
  </si>
  <si>
    <t>H</t>
  </si>
  <si>
    <t>Esquadrias de madeira</t>
  </si>
  <si>
    <t xml:space="preserve"> 5.2 </t>
  </si>
  <si>
    <t xml:space="preserve"> 102155 </t>
  </si>
  <si>
    <t>INSTALAÇÃO DE VIDRO LISO , E = 5 MM, EM ESQUADRIA DE MADEIRA, FIXADO COM BAGUETE. AF_01/2021 - EM VIRTUDE DO FECHAMENTO DE VAOS DE AR CONDICIONADO NAS BANDEIRAS DAS JANELAS.</t>
  </si>
  <si>
    <t>Vidros</t>
  </si>
  <si>
    <t xml:space="preserve"> 5.3 </t>
  </si>
  <si>
    <t xml:space="preserve"> 94569 </t>
  </si>
  <si>
    <t>JANELA DE ALUMÍNIO TIPO GLAZING MAXIM-AR, COM VIDROS, BATENTE E FERRAGENS. EXCLUSIVE ALIZAR, ACABAMENTO E CONTRAMARCO. FORNECIMENTO E INSTALAÇÃO. BLOCO A - AF_12/2019</t>
  </si>
  <si>
    <t>Esquadria em alumínio e vidro laminado</t>
  </si>
  <si>
    <t xml:space="preserve"> 5.6 </t>
  </si>
  <si>
    <t xml:space="preserve"> 102177 </t>
  </si>
  <si>
    <t>INSTALAÇÃO DE VIDRO LAMINADO, E = 12 MM (4+4+4), COBERTURA ENCAIXADO EM PERFIL U. AF_01/2021_PS</t>
  </si>
  <si>
    <t>Vidros fixos</t>
  </si>
  <si>
    <t>inserido na descrição: INSTALAÇÃO DE VIDRO LAMINADO, E = 12 MM (4+4+4), COBERTURA ENCAIXADO EM PERFIL U. AF_01/2021_PS  / SINAPI 102177 - (COBERTURA ENTRADA/RECEPÇÃO)</t>
  </si>
  <si>
    <t xml:space="preserve"> 5.8 </t>
  </si>
  <si>
    <t xml:space="preserve"> 102364 </t>
  </si>
  <si>
    <t>PROTEÇÃO DE AR CONDICIONADOS TIPO VENEZIANA EM ALUMINIO ANODIZADO BRANCO CONFORME DETALHE EM PROJETO</t>
  </si>
  <si>
    <t>Climatização</t>
  </si>
  <si>
    <t xml:space="preserve"> 5.10 </t>
  </si>
  <si>
    <t xml:space="preserve"> 73948/007 </t>
  </si>
  <si>
    <t>LIMPEZA ESQUADRIA FERRO C/SOLVENTE</t>
  </si>
  <si>
    <t>Esquadrias Metálicas</t>
  </si>
  <si>
    <t xml:space="preserve"> 6 </t>
  </si>
  <si>
    <t>ACABAMENTO E PINTURA FACHADAS</t>
  </si>
  <si>
    <t xml:space="preserve"> 6.1 </t>
  </si>
  <si>
    <t>LIMPEZA DE SUPERFÍCIE COM JATO DE ALTA PRESSÃO. AF_04/2019</t>
  </si>
  <si>
    <t>Limpeza com hidrojateamento sob pressão controlada, escovação e detergente neutro</t>
  </si>
  <si>
    <t xml:space="preserve"> 6.2 </t>
  </si>
  <si>
    <t xml:space="preserve"> 87548 </t>
  </si>
  <si>
    <t>TRATAMENTO DE TRINCAS EM FACHADAS</t>
  </si>
  <si>
    <t>Recuperação de trincas em alvenaria estrutural</t>
  </si>
  <si>
    <t xml:space="preserve"> 6.3 </t>
  </si>
  <si>
    <t xml:space="preserve"> 88413 </t>
  </si>
  <si>
    <t>APLICAÇÃO MANUAL DE FUNDO SELADOR A BASE MINERAL REF. EMPRESA KROTEN OU ARGAPRON</t>
  </si>
  <si>
    <t>Pintura base silicatos, inclusive fundo preparador</t>
  </si>
  <si>
    <t xml:space="preserve"> 6.4 </t>
  </si>
  <si>
    <t xml:space="preserve"> 88428 </t>
  </si>
  <si>
    <t>APLICAÇÃO TINTA A BASE MINERAL REF.  EMPRESA KROTEN TINTAS OU ARGAPRON - COR AMARELO AÇORIANO</t>
  </si>
  <si>
    <t>Pintura - Pintura silicato</t>
  </si>
  <si>
    <t xml:space="preserve"> 6.5 </t>
  </si>
  <si>
    <t>APLICAÇÃO TINTA A BASE MINERAL REF.  EMPRESA KROTEN TINTAS OU ARGAPRON - COR AMARELO DE BASE</t>
  </si>
  <si>
    <t xml:space="preserve"> 6.6 </t>
  </si>
  <si>
    <t>APLICAÇÃO TINTA A BASE MINERAL REF.  EMPRESA KROTEN TINTAS OU ARGAPRON - COR BRANCA</t>
  </si>
  <si>
    <t xml:space="preserve"> 6.7 </t>
  </si>
  <si>
    <t xml:space="preserve"> 102193 </t>
  </si>
  <si>
    <t>LIXAMENTO DE MADEIRA PARA APLICAÇÃO DE FUNDO OU PINTURA. AF_01/2021</t>
  </si>
  <si>
    <t>Preparo de madeira</t>
  </si>
  <si>
    <t xml:space="preserve"> 6.8 </t>
  </si>
  <si>
    <t xml:space="preserve"> 102194 </t>
  </si>
  <si>
    <t>LIXAMENTO DE MASSA PARA MADEIRA. AF_01/2021</t>
  </si>
  <si>
    <t>Madeira</t>
  </si>
  <si>
    <t xml:space="preserve"> 6.9 </t>
  </si>
  <si>
    <t xml:space="preserve"> 102229 </t>
  </si>
  <si>
    <t>PINTURA TINTA DE ACABAMENTO (PIGMENTADA) ESMALTE SINTÉTICO ACETINADO EM MADEIRA, 3 DEMÃOS. AF_01/2021 P/ 118 ESQUADRIAS EM MADEIRA E GRADES EM FERRO</t>
  </si>
  <si>
    <t>Pintura esmalte para madeira</t>
  </si>
  <si>
    <t xml:space="preserve"> 7 </t>
  </si>
  <si>
    <t>PISOS EXTERNOS</t>
  </si>
  <si>
    <t xml:space="preserve"> 8 </t>
  </si>
  <si>
    <t>ENCARGOS SOCIAIS E RISCO DE TRABALHO</t>
  </si>
  <si>
    <t xml:space="preserve"> 8.1 </t>
  </si>
  <si>
    <t xml:space="preserve"> 97064 </t>
  </si>
  <si>
    <t>MONTAGEM E DESMONTAGEM DE ANDAIME TUBULAR TIPO TORRE (EXCLUSIVE ANDAIME E LIMPEZA). AF_11/2017</t>
  </si>
  <si>
    <t>Andaimes: montagem e desmontagem</t>
  </si>
  <si>
    <t xml:space="preserve"> 8.2 </t>
  </si>
  <si>
    <t xml:space="preserve"> 97062 </t>
  </si>
  <si>
    <t>COLOCAÇÃO DE TELA EM ANDAIME FACHADEIRO. AF_11/2017</t>
  </si>
  <si>
    <t>Tela de proteção da obra</t>
  </si>
  <si>
    <t xml:space="preserve"> 8.3 </t>
  </si>
  <si>
    <t xml:space="preserve"> 89273 </t>
  </si>
  <si>
    <t>GUINDASTE HIDRÁULICO AUTOPROPELIDO, COM LANÇA TELESCÓPICA 28,80 M, CAPACIDADE MÁXIMA 30 T, POTÊNCIA 97 KW, TRAÇÃO 4 X 4 - CHI DIURNO. AF_11/2014</t>
  </si>
  <si>
    <t>CHI</t>
  </si>
  <si>
    <t>Torres/guinchos</t>
  </si>
  <si>
    <t xml:space="preserve"> 9 </t>
  </si>
  <si>
    <t>ADMINISTRAÇÃO DE OBRA</t>
  </si>
  <si>
    <t>9.1</t>
  </si>
  <si>
    <t xml:space="preserve"> 101377 </t>
  </si>
  <si>
    <t>AJUDANTE DE OPERAÇÃO EM GERAL LIMPEZA GERAL DE OBRA / ENTULHOS</t>
  </si>
  <si>
    <t>Ajudante de serviços gerais (carga/descarga/limpeza)</t>
  </si>
  <si>
    <t>9.2</t>
  </si>
  <si>
    <t xml:space="preserve"> 90778 </t>
  </si>
  <si>
    <t>ENGENHEIRO CIVIL DE OBRA PLENO COM ENCARGOS COMPLEMENTARES</t>
  </si>
  <si>
    <t>Engenheiro residente</t>
  </si>
  <si>
    <t>9.3</t>
  </si>
  <si>
    <t xml:space="preserve"> 101452 </t>
  </si>
  <si>
    <t>SERVENTE DE OBRAS - LIMPEZA GERAL DE OBRA ENTREGA DE OBRA LIMPEZA FINA</t>
  </si>
  <si>
    <t>servente</t>
  </si>
  <si>
    <t>9.4</t>
  </si>
  <si>
    <t>RETIRADA E REPOSICIONAMENTO DE MAQUINÁRIO DE AR CONDICIONADO,  EVAPORADORAS, CONDENSADORAS, TUBULAÇÃO E ELÉTRICA</t>
  </si>
  <si>
    <t>UNID</t>
  </si>
  <si>
    <t>AR CONDICIONADO</t>
  </si>
  <si>
    <t>RECUPERAÇÃO DE 45 ESQUADRIAS DE MADEIRA EM VIRTUDE DA RETIRADA DE AR CONDICIONADO DE CAIXA - CARPINTEIRO DE ESQUADRIA COM ENCARGOS COMPLEMENTARES</t>
  </si>
  <si>
    <t xml:space="preserve"> 5.4 </t>
  </si>
  <si>
    <t xml:space="preserve"> 99841 </t>
  </si>
  <si>
    <t>GUARDA-CORPO PANORÂMICO COM PERFIS DE ALUMÍNIO E VIDRO LAMINADO 8 MM, FIXADO COM CHUMBADOR MECÂNICO. AF_04/2019_PS</t>
  </si>
  <si>
    <t>Guarda corpo em aço</t>
  </si>
  <si>
    <t>ESTRUTURA METÁLICA DE SUPORTE PARA A EXECUÇÃO DE JANELAS TIPO GLAZING FACHADAS BLOCO A</t>
  </si>
  <si>
    <t>Janelas de vidro temperado</t>
  </si>
  <si>
    <t xml:space="preserve"> 5.5 </t>
  </si>
  <si>
    <t xml:space="preserve"> 100775 </t>
  </si>
  <si>
    <t>ESTRUTURA METÁLICA COBERTURA CONFORME PROJETO E ESTRUTURA DE FACHADA</t>
  </si>
  <si>
    <t>KG</t>
  </si>
  <si>
    <t>Estrutura Metálica</t>
  </si>
  <si>
    <t xml:space="preserve"> 5.7 </t>
  </si>
  <si>
    <t>BRISE EM CHAPA PERFURADA PARA FACHADA</t>
  </si>
  <si>
    <t>Brise em chapa de aço inoxidável perfurada</t>
  </si>
  <si>
    <t xml:space="preserve"> 5.9 </t>
  </si>
  <si>
    <t xml:space="preserve"> 84124 </t>
  </si>
  <si>
    <t>LETRA DE ACO INOX NO22 ALT=20CM FORNECIMENTO E COLOCACAO</t>
  </si>
  <si>
    <t>Letreiro</t>
  </si>
  <si>
    <t xml:space="preserve"> 7.1 </t>
  </si>
  <si>
    <t xml:space="preserve"> 94319 </t>
  </si>
  <si>
    <t>ATERRO MANUAL DE VALAS COM SOLO ARGILO-ARENOSO E COMPACTAÇÃO MECANIZADA. AF_05/2016</t>
  </si>
  <si>
    <t>Aterros e reaterros compactados</t>
  </si>
  <si>
    <t xml:space="preserve"> 7.2 </t>
  </si>
  <si>
    <t xml:space="preserve"> 101817 </t>
  </si>
  <si>
    <t>RECOMPOSIÇÃO DE PAVIMENTO EM PARALELEPÍPEDOS, REJUNTAMENTO COM PÓ DE PEDRA, COM REAPROVEITAMENTO DOS PARALELEPÍPEDOS, PARA O FECHAMENTO DE VALAS - INCLUSO RETIRADA E COLOCAÇÃO DO MATERIAL. AF_12/2020</t>
  </si>
  <si>
    <t>Pavimentações</t>
  </si>
  <si>
    <t xml:space="preserve"> 7.3 </t>
  </si>
  <si>
    <t xml:space="preserve"> 101092 </t>
  </si>
  <si>
    <t>PISO EM GRANITO APLICADO EM CALÇADAS OU PISOS EXTERNOS. AF_05/2020</t>
  </si>
  <si>
    <t>Piso em granito</t>
  </si>
  <si>
    <t xml:space="preserve"> 7.4 </t>
  </si>
  <si>
    <t xml:space="preserve"> 101750 </t>
  </si>
  <si>
    <t>PISO CIMENTADO, TRAÇO 1:3 (CIMENTO E AREIA), ACABAMENTO RÚSTICO, ESPESSURA 4,0 CM, PREPARO MECÂNICO DA ARGAMASSA. AF_09/2020</t>
  </si>
  <si>
    <t>Piso Cimentado Aspero</t>
  </si>
  <si>
    <t xml:space="preserve"> 7.5 </t>
  </si>
  <si>
    <t xml:space="preserve"> 103946 </t>
  </si>
  <si>
    <t>PLANTIO DE ARBUSTO DE ACABAMENTO E PAREDE VERDE</t>
  </si>
  <si>
    <t>Plantio de arbustos / árvores</t>
  </si>
  <si>
    <t xml:space="preserve"> 7.6 </t>
  </si>
  <si>
    <t xml:space="preserve"> 102507 </t>
  </si>
  <si>
    <t>PINTURA DE DEMARCAÇÃO DE VAGA COM TINTA EPÓXI, E = 10 CM, APLICAÇÃO MANUAL. AF_05/2021</t>
  </si>
  <si>
    <t>Pinturas indicativas</t>
  </si>
  <si>
    <t xml:space="preserve"> 7.7 </t>
  </si>
  <si>
    <t xml:space="preserve"> 102508 </t>
  </si>
  <si>
    <t>PINTURA DE FAIXA DE PEDESTRE OU ZEBRADA COM TINTA EPÓXI, E  = 30 CM, APLICAÇÃO MANUAL. AF_05/2021</t>
  </si>
  <si>
    <t xml:space="preserve"> 7.8 </t>
  </si>
  <si>
    <t xml:space="preserve"> 00041805 </t>
  </si>
  <si>
    <t>LOCACAO DE ANDAIME SUSPENSO OU BALANCIM MANUAL, CAPACIDADE DE CARGA TOTAL DE APROXIMADAMENTE 250 KG/M2, PLATAFORMA DE 1,50 M X 0,80 M (C X L), CABO DE 45 M</t>
  </si>
  <si>
    <t>Balancins/jau</t>
  </si>
  <si>
    <t xml:space="preserve"> 7.9 </t>
  </si>
  <si>
    <t xml:space="preserve"> 98546 </t>
  </si>
  <si>
    <t>IMPERMEABILIZAÇÃO DE SUPERFÍCIE COM MANTA ASFÁLTICA, UMA CAMADA, INCLUSIVE APLICAÇÃO DE PRIMER ASFÁLTICO, E=3MM. AF_06/2018</t>
  </si>
  <si>
    <t>Impermeabilizações/Tratamentos</t>
  </si>
  <si>
    <t xml:space="preserve"> 7.10 </t>
  </si>
  <si>
    <t xml:space="preserve"> 104596 </t>
  </si>
  <si>
    <t>REVESTIMENTO CERÂMICO PARA PISO COM PLACAS TIPO PORCELANATO DE DIMENSÕES 80X80 CM PARA TERRAÇO</t>
  </si>
  <si>
    <t>Piso em porcelanato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</si>
</sst>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0.000000000000000000000000"/>
  </numFmts>
  <fonts count="13" x14ac:knownFonts="1">
    <font>
      <sz val="11"/>
      <color rgb="FF000000"/>
      <name val="Arial"/>
      <scheme val="minor"/>
    </font>
    <font>
      <b/>
      <sz val="11"/>
      <color theme="1"/>
      <name val="Arial"/>
    </font>
    <font>
      <sz val="11"/>
      <name val="Arial"/>
    </font>
    <font>
      <sz val="11"/>
      <color theme="1"/>
      <name val="Arial"/>
    </font>
    <font>
      <sz val="11"/>
      <color rgb="FF000000"/>
      <name val="Arial"/>
    </font>
    <font>
      <b/>
      <sz val="10"/>
      <color theme="1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rgb="FFFF0000"/>
      <name val="Arial"/>
    </font>
    <font>
      <b/>
      <sz val="12"/>
      <color theme="1"/>
      <name val="Arial"/>
    </font>
    <font>
      <sz val="12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BDD6EE"/>
        <bgColor rgb="FFBDD6EE"/>
      </patternFill>
    </fill>
    <fill>
      <patternFill patternType="solid">
        <fgColor rgb="FFFFF2CB"/>
        <bgColor rgb="FFFFF2CB"/>
      </patternFill>
    </fill>
    <fill>
      <patternFill patternType="solid">
        <fgColor rgb="FFCCCCFF"/>
        <bgColor rgb="FFCCCCFF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3" fillId="0" borderId="5" xfId="0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0" borderId="11" xfId="0" applyFont="1" applyBorder="1"/>
    <xf numFmtId="0" fontId="4" fillId="0" borderId="15" xfId="0" applyFont="1" applyBorder="1"/>
    <xf numFmtId="0" fontId="4" fillId="0" borderId="16" xfId="0" applyFont="1" applyBorder="1"/>
    <xf numFmtId="0" fontId="3" fillId="0" borderId="16" xfId="0" applyFont="1" applyBorder="1"/>
    <xf numFmtId="0" fontId="1" fillId="0" borderId="21" xfId="0" applyFont="1" applyBorder="1" applyAlignment="1">
      <alignment horizontal="right" vertical="top" wrapText="1"/>
    </xf>
    <xf numFmtId="0" fontId="7" fillId="3" borderId="22" xfId="0" applyFont="1" applyFill="1" applyBorder="1" applyAlignment="1">
      <alignment horizontal="left" vertical="top" wrapText="1"/>
    </xf>
    <xf numFmtId="0" fontId="7" fillId="3" borderId="23" xfId="0" applyFont="1" applyFill="1" applyBorder="1" applyAlignment="1">
      <alignment horizontal="left" vertical="top" wrapText="1"/>
    </xf>
    <xf numFmtId="164" fontId="7" fillId="4" borderId="24" xfId="0" applyNumberFormat="1" applyFont="1" applyFill="1" applyBorder="1" applyAlignment="1">
      <alignment horizontal="left" vertical="center" wrapText="1"/>
    </xf>
    <xf numFmtId="0" fontId="8" fillId="5" borderId="22" xfId="0" applyFont="1" applyFill="1" applyBorder="1" applyAlignment="1">
      <alignment horizontal="left" vertical="top" wrapText="1"/>
    </xf>
    <xf numFmtId="0" fontId="8" fillId="5" borderId="23" xfId="0" applyFont="1" applyFill="1" applyBorder="1" applyAlignment="1">
      <alignment horizontal="right" vertical="top" wrapText="1"/>
    </xf>
    <xf numFmtId="0" fontId="8" fillId="5" borderId="23" xfId="0" applyFont="1" applyFill="1" applyBorder="1" applyAlignment="1">
      <alignment horizontal="left" vertical="top" wrapText="1"/>
    </xf>
    <xf numFmtId="0" fontId="8" fillId="5" borderId="23" xfId="0" applyFont="1" applyFill="1" applyBorder="1" applyAlignment="1">
      <alignment horizontal="center" vertical="top" wrapText="1"/>
    </xf>
    <xf numFmtId="164" fontId="8" fillId="5" borderId="23" xfId="0" applyNumberFormat="1" applyFont="1" applyFill="1" applyBorder="1" applyAlignment="1">
      <alignment horizontal="right" vertical="center" wrapText="1"/>
    </xf>
    <xf numFmtId="0" fontId="4" fillId="5" borderId="23" xfId="0" applyFont="1" applyFill="1" applyBorder="1" applyAlignment="1">
      <alignment vertical="center"/>
    </xf>
    <xf numFmtId="0" fontId="4" fillId="0" borderId="25" xfId="0" applyFont="1" applyBorder="1"/>
    <xf numFmtId="0" fontId="4" fillId="0" borderId="26" xfId="0" applyFont="1" applyBorder="1"/>
    <xf numFmtId="0" fontId="8" fillId="5" borderId="27" xfId="0" applyFont="1" applyFill="1" applyBorder="1" applyAlignment="1">
      <alignment horizontal="left" vertical="top" wrapText="1"/>
    </xf>
    <xf numFmtId="0" fontId="8" fillId="5" borderId="24" xfId="0" applyFont="1" applyFill="1" applyBorder="1" applyAlignment="1">
      <alignment horizontal="right" vertical="top" wrapText="1"/>
    </xf>
    <xf numFmtId="0" fontId="8" fillId="5" borderId="24" xfId="0" applyFont="1" applyFill="1" applyBorder="1" applyAlignment="1">
      <alignment horizontal="left" vertical="top" wrapText="1"/>
    </xf>
    <xf numFmtId="0" fontId="8" fillId="5" borderId="24" xfId="0" applyFont="1" applyFill="1" applyBorder="1" applyAlignment="1">
      <alignment horizontal="center" vertical="top" wrapText="1"/>
    </xf>
    <xf numFmtId="0" fontId="4" fillId="5" borderId="24" xfId="0" applyFont="1" applyFill="1" applyBorder="1" applyAlignment="1">
      <alignment vertical="center"/>
    </xf>
    <xf numFmtId="0" fontId="4" fillId="0" borderId="24" xfId="0" applyFont="1" applyBorder="1"/>
    <xf numFmtId="0" fontId="4" fillId="0" borderId="28" xfId="0" applyFont="1" applyBorder="1"/>
    <xf numFmtId="165" fontId="4" fillId="0" borderId="0" xfId="0" applyNumberFormat="1" applyFont="1"/>
    <xf numFmtId="2" fontId="4" fillId="0" borderId="0" xfId="0" applyNumberFormat="1" applyFont="1"/>
    <xf numFmtId="0" fontId="8" fillId="5" borderId="29" xfId="0" applyFont="1" applyFill="1" applyBorder="1" applyAlignment="1">
      <alignment horizontal="right" vertical="top" wrapText="1"/>
    </xf>
    <xf numFmtId="0" fontId="7" fillId="3" borderId="27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7" fillId="3" borderId="30" xfId="0" applyFont="1" applyFill="1" applyBorder="1" applyAlignment="1">
      <alignment horizontal="left" vertical="top" wrapText="1"/>
    </xf>
    <xf numFmtId="0" fontId="7" fillId="3" borderId="31" xfId="0" applyFont="1" applyFill="1" applyBorder="1" applyAlignment="1">
      <alignment horizontal="left" vertical="top" wrapText="1"/>
    </xf>
    <xf numFmtId="0" fontId="7" fillId="3" borderId="28" xfId="0" applyFont="1" applyFill="1" applyBorder="1" applyAlignment="1">
      <alignment horizontal="left" vertical="top" wrapText="1"/>
    </xf>
    <xf numFmtId="4" fontId="8" fillId="5" borderId="23" xfId="0" applyNumberFormat="1" applyFont="1" applyFill="1" applyBorder="1" applyAlignment="1">
      <alignment horizontal="right" vertical="top" wrapText="1"/>
    </xf>
    <xf numFmtId="0" fontId="6" fillId="0" borderId="24" xfId="0" applyFont="1" applyBorder="1" applyAlignment="1">
      <alignment vertical="top"/>
    </xf>
    <xf numFmtId="0" fontId="4" fillId="5" borderId="24" xfId="0" applyFont="1" applyFill="1" applyBorder="1"/>
    <xf numFmtId="0" fontId="9" fillId="5" borderId="27" xfId="0" applyFont="1" applyFill="1" applyBorder="1" applyAlignment="1">
      <alignment horizontal="left" vertical="top" wrapText="1"/>
    </xf>
    <xf numFmtId="0" fontId="9" fillId="5" borderId="24" xfId="0" applyFont="1" applyFill="1" applyBorder="1" applyAlignment="1">
      <alignment horizontal="right" vertical="top" wrapText="1"/>
    </xf>
    <xf numFmtId="0" fontId="9" fillId="5" borderId="24" xfId="0" applyFont="1" applyFill="1" applyBorder="1" applyAlignment="1">
      <alignment horizontal="left" vertical="top" wrapText="1"/>
    </xf>
    <xf numFmtId="0" fontId="9" fillId="5" borderId="24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vertical="top"/>
    </xf>
    <xf numFmtId="0" fontId="3" fillId="0" borderId="24" xfId="0" applyFont="1" applyBorder="1"/>
    <xf numFmtId="0" fontId="3" fillId="0" borderId="28" xfId="0" applyFont="1" applyBorder="1" applyAlignment="1">
      <alignment horizontal="center" vertical="center" wrapText="1"/>
    </xf>
    <xf numFmtId="0" fontId="10" fillId="0" borderId="0" xfId="0" applyFont="1"/>
    <xf numFmtId="0" fontId="4" fillId="5" borderId="24" xfId="0" applyFont="1" applyFill="1" applyBorder="1" applyAlignment="1">
      <alignment vertical="top"/>
    </xf>
    <xf numFmtId="0" fontId="4" fillId="5" borderId="24" xfId="0" applyFont="1" applyFill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2" fontId="8" fillId="5" borderId="23" xfId="0" applyNumberFormat="1" applyFont="1" applyFill="1" applyBorder="1" applyAlignment="1">
      <alignment horizontal="right" vertical="top" wrapText="1"/>
    </xf>
    <xf numFmtId="0" fontId="4" fillId="5" borderId="32" xfId="0" applyFont="1" applyFill="1" applyBorder="1" applyAlignment="1">
      <alignment vertical="top"/>
    </xf>
    <xf numFmtId="164" fontId="8" fillId="5" borderId="24" xfId="0" applyNumberFormat="1" applyFont="1" applyFill="1" applyBorder="1" applyAlignment="1">
      <alignment horizontal="right" vertical="center" wrapText="1"/>
    </xf>
    <xf numFmtId="2" fontId="8" fillId="5" borderId="24" xfId="0" applyNumberFormat="1" applyFont="1" applyFill="1" applyBorder="1" applyAlignment="1">
      <alignment horizontal="right" vertical="top" wrapText="1"/>
    </xf>
    <xf numFmtId="4" fontId="8" fillId="5" borderId="24" xfId="0" applyNumberFormat="1" applyFont="1" applyFill="1" applyBorder="1" applyAlignment="1">
      <alignment horizontal="right" vertical="center" wrapText="1"/>
    </xf>
    <xf numFmtId="164" fontId="8" fillId="5" borderId="24" xfId="0" applyNumberFormat="1" applyFont="1" applyFill="1" applyBorder="1" applyAlignment="1">
      <alignment horizontal="right" vertical="top" wrapText="1"/>
    </xf>
    <xf numFmtId="0" fontId="5" fillId="0" borderId="33" xfId="0" applyFont="1" applyBorder="1" applyAlignment="1">
      <alignment horizontal="right" vertical="top" wrapText="1"/>
    </xf>
    <xf numFmtId="0" fontId="5" fillId="0" borderId="34" xfId="0" applyFont="1" applyBorder="1" applyAlignment="1">
      <alignment horizontal="right" vertical="top" wrapText="1"/>
    </xf>
    <xf numFmtId="164" fontId="11" fillId="0" borderId="34" xfId="0" applyNumberFormat="1" applyFont="1" applyBorder="1" applyAlignment="1">
      <alignment horizontal="right" vertical="center" wrapText="1"/>
    </xf>
    <xf numFmtId="0" fontId="4" fillId="0" borderId="35" xfId="0" applyFont="1" applyBorder="1"/>
    <xf numFmtId="0" fontId="9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164" fontId="4" fillId="0" borderId="0" xfId="0" applyNumberFormat="1" applyFont="1"/>
    <xf numFmtId="0" fontId="8" fillId="6" borderId="27" xfId="0" applyFont="1" applyFill="1" applyBorder="1" applyAlignment="1">
      <alignment horizontal="left" vertical="top" wrapText="1"/>
    </xf>
    <xf numFmtId="0" fontId="8" fillId="6" borderId="24" xfId="0" applyFont="1" applyFill="1" applyBorder="1" applyAlignment="1">
      <alignment horizontal="right" vertical="top" wrapText="1"/>
    </xf>
    <xf numFmtId="0" fontId="8" fillId="6" borderId="24" xfId="0" applyFont="1" applyFill="1" applyBorder="1" applyAlignment="1">
      <alignment horizontal="left" vertical="top" wrapText="1"/>
    </xf>
    <xf numFmtId="0" fontId="8" fillId="6" borderId="24" xfId="0" applyFont="1" applyFill="1" applyBorder="1" applyAlignment="1">
      <alignment horizontal="center" vertical="top" wrapText="1"/>
    </xf>
    <xf numFmtId="164" fontId="8" fillId="6" borderId="23" xfId="0" applyNumberFormat="1" applyFont="1" applyFill="1" applyBorder="1" applyAlignment="1">
      <alignment horizontal="right" vertical="center" wrapText="1"/>
    </xf>
    <xf numFmtId="0" fontId="4" fillId="6" borderId="24" xfId="0" applyFont="1" applyFill="1" applyBorder="1" applyAlignment="1">
      <alignment vertical="center"/>
    </xf>
    <xf numFmtId="0" fontId="8" fillId="6" borderId="23" xfId="0" applyFont="1" applyFill="1" applyBorder="1" applyAlignment="1">
      <alignment horizontal="right" vertical="top" wrapText="1"/>
    </xf>
    <xf numFmtId="4" fontId="8" fillId="6" borderId="23" xfId="0" applyNumberFormat="1" applyFont="1" applyFill="1" applyBorder="1" applyAlignment="1">
      <alignment horizontal="right" vertical="top" wrapText="1"/>
    </xf>
    <xf numFmtId="0" fontId="4" fillId="6" borderId="24" xfId="0" applyFont="1" applyFill="1" applyBorder="1"/>
    <xf numFmtId="0" fontId="4" fillId="6" borderId="24" xfId="0" applyFont="1" applyFill="1" applyBorder="1" applyAlignment="1">
      <alignment vertical="top"/>
    </xf>
    <xf numFmtId="0" fontId="8" fillId="6" borderId="29" xfId="0" applyFont="1" applyFill="1" applyBorder="1" applyAlignment="1">
      <alignment horizontal="right" vertical="top" wrapText="1"/>
    </xf>
    <xf numFmtId="164" fontId="8" fillId="6" borderId="24" xfId="0" applyNumberFormat="1" applyFont="1" applyFill="1" applyBorder="1" applyAlignment="1">
      <alignment horizontal="right" vertical="center" wrapText="1"/>
    </xf>
    <xf numFmtId="0" fontId="4" fillId="6" borderId="24" xfId="0" applyFont="1" applyFill="1" applyBorder="1" applyAlignment="1">
      <alignment vertical="top" wrapText="1"/>
    </xf>
    <xf numFmtId="4" fontId="8" fillId="6" borderId="24" xfId="0" applyNumberFormat="1" applyFont="1" applyFill="1" applyBorder="1" applyAlignment="1">
      <alignment horizontal="right" vertical="center" wrapText="1"/>
    </xf>
    <xf numFmtId="164" fontId="8" fillId="6" borderId="24" xfId="0" applyNumberFormat="1" applyFont="1" applyFill="1" applyBorder="1" applyAlignment="1">
      <alignment horizontal="right" vertical="top" wrapText="1"/>
    </xf>
    <xf numFmtId="0" fontId="6" fillId="0" borderId="11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6" xfId="0" applyFont="1" applyBorder="1"/>
    <xf numFmtId="0" fontId="6" fillId="0" borderId="18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0" xfId="0" applyFont="1" applyBorder="1"/>
    <xf numFmtId="0" fontId="5" fillId="0" borderId="0" xfId="0" applyFont="1" applyAlignment="1">
      <alignment horizontal="right" vertical="top" wrapText="1"/>
    </xf>
    <xf numFmtId="0" fontId="0" fillId="0" borderId="0" xfId="0" applyFont="1" applyAlignment="1"/>
    <xf numFmtId="164" fontId="11" fillId="0" borderId="36" xfId="0" applyNumberFormat="1" applyFont="1" applyBorder="1" applyAlignment="1">
      <alignment horizontal="center" vertical="center" wrapText="1"/>
    </xf>
    <xf numFmtId="0" fontId="2" fillId="0" borderId="35" xfId="0" applyFont="1" applyBorder="1"/>
    <xf numFmtId="0" fontId="9" fillId="0" borderId="0" xfId="0" applyFont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4" xfId="0" applyFont="1" applyBorder="1"/>
    <xf numFmtId="0" fontId="5" fillId="2" borderId="9" xfId="0" applyFont="1" applyFill="1" applyBorder="1" applyAlignment="1">
      <alignment horizontal="left" vertical="top" wrapText="1"/>
    </xf>
    <xf numFmtId="0" fontId="2" fillId="0" borderId="10" xfId="0" applyFont="1" applyBorder="1"/>
    <xf numFmtId="0" fontId="1" fillId="2" borderId="12" xfId="0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0" fontId="1" fillId="2" borderId="17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15</xdr:row>
      <xdr:rowOff>0</xdr:rowOff>
    </xdr:from>
    <xdr:ext cx="2266950" cy="4953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44</xdr:row>
      <xdr:rowOff>0</xdr:rowOff>
    </xdr:from>
    <xdr:ext cx="2219325" cy="4953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topLeftCell="B43" workbookViewId="0">
      <selection activeCell="D47" sqref="D47"/>
    </sheetView>
  </sheetViews>
  <sheetFormatPr defaultColWidth="12.625" defaultRowHeight="15" customHeight="1" x14ac:dyDescent="0.2"/>
  <cols>
    <col min="1" max="3" width="10" customWidth="1"/>
    <col min="4" max="4" width="60" customWidth="1"/>
    <col min="5" max="5" width="5" customWidth="1"/>
    <col min="6" max="6" width="10" customWidth="1"/>
    <col min="7" max="7" width="18.125" customWidth="1"/>
    <col min="8" max="8" width="48" customWidth="1"/>
    <col min="9" max="9" width="48.25" hidden="1" customWidth="1"/>
    <col min="10" max="10" width="40" hidden="1" customWidth="1"/>
    <col min="11" max="11" width="8.625" customWidth="1"/>
    <col min="12" max="12" width="29.375" customWidth="1"/>
    <col min="13" max="19" width="8.625" customWidth="1"/>
  </cols>
  <sheetData>
    <row r="1" spans="1:19" ht="13.5" customHeight="1" x14ac:dyDescent="0.2">
      <c r="A1" s="1"/>
      <c r="B1" s="2"/>
      <c r="C1" s="2"/>
      <c r="D1" s="2" t="s">
        <v>0</v>
      </c>
      <c r="E1" s="97" t="s">
        <v>1</v>
      </c>
      <c r="F1" s="98"/>
      <c r="G1" s="3"/>
      <c r="H1" s="4"/>
      <c r="I1" s="4"/>
      <c r="J1" s="5"/>
    </row>
    <row r="2" spans="1:19" ht="79.5" customHeight="1" x14ac:dyDescent="0.2">
      <c r="A2" s="6"/>
      <c r="B2" s="7"/>
      <c r="C2" s="7"/>
      <c r="D2" s="7" t="s">
        <v>2</v>
      </c>
      <c r="E2" s="99" t="s">
        <v>3</v>
      </c>
      <c r="F2" s="100"/>
      <c r="G2" s="8"/>
      <c r="H2" s="9"/>
      <c r="I2" s="9"/>
      <c r="J2" s="10"/>
    </row>
    <row r="3" spans="1:19" ht="13.5" customHeight="1" x14ac:dyDescent="0.25">
      <c r="A3" s="101" t="s">
        <v>4</v>
      </c>
      <c r="B3" s="102"/>
      <c r="C3" s="102"/>
      <c r="D3" s="102"/>
      <c r="E3" s="102"/>
      <c r="F3" s="102"/>
      <c r="G3" s="103"/>
      <c r="H3" s="11"/>
      <c r="I3" s="11"/>
      <c r="J3" s="12"/>
    </row>
    <row r="4" spans="1:19" ht="15" customHeight="1" x14ac:dyDescent="0.2">
      <c r="A4" s="104" t="s">
        <v>5</v>
      </c>
      <c r="B4" s="104" t="s">
        <v>6</v>
      </c>
      <c r="C4" s="104" t="s">
        <v>7</v>
      </c>
      <c r="D4" s="104" t="s">
        <v>8</v>
      </c>
      <c r="E4" s="105" t="s">
        <v>9</v>
      </c>
      <c r="F4" s="106" t="s">
        <v>10</v>
      </c>
      <c r="G4" s="13"/>
      <c r="H4" s="107" t="s">
        <v>11</v>
      </c>
      <c r="I4" s="86" t="s">
        <v>12</v>
      </c>
      <c r="J4" s="89" t="s">
        <v>13</v>
      </c>
    </row>
    <row r="5" spans="1:19" ht="15" customHeight="1" x14ac:dyDescent="0.2">
      <c r="A5" s="91"/>
      <c r="B5" s="91"/>
      <c r="C5" s="91"/>
      <c r="D5" s="91"/>
      <c r="E5" s="91"/>
      <c r="F5" s="91"/>
      <c r="G5" s="14" t="s">
        <v>14</v>
      </c>
      <c r="H5" s="90"/>
      <c r="I5" s="87"/>
      <c r="J5" s="90"/>
    </row>
    <row r="6" spans="1:19" ht="24" customHeight="1" x14ac:dyDescent="0.2">
      <c r="A6" s="15" t="s">
        <v>15</v>
      </c>
      <c r="B6" s="16"/>
      <c r="C6" s="16"/>
      <c r="D6" s="16" t="s">
        <v>16</v>
      </c>
      <c r="E6" s="16"/>
      <c r="F6" s="16"/>
      <c r="G6" s="17"/>
      <c r="H6" s="91"/>
      <c r="I6" s="88"/>
      <c r="J6" s="91"/>
    </row>
    <row r="7" spans="1:19" ht="39" customHeight="1" x14ac:dyDescent="0.2">
      <c r="A7" s="18" t="s">
        <v>17</v>
      </c>
      <c r="B7" s="19" t="s">
        <v>18</v>
      </c>
      <c r="C7" s="20" t="s">
        <v>19</v>
      </c>
      <c r="D7" s="20" t="s">
        <v>20</v>
      </c>
      <c r="E7" s="21" t="s">
        <v>21</v>
      </c>
      <c r="F7" s="19">
        <v>6</v>
      </c>
      <c r="G7" s="22"/>
      <c r="H7" s="23" t="s">
        <v>22</v>
      </c>
      <c r="I7" s="24"/>
      <c r="J7" s="25"/>
      <c r="K7" s="9"/>
      <c r="L7" s="9"/>
      <c r="M7" s="9"/>
      <c r="N7" s="9"/>
      <c r="O7" s="9"/>
      <c r="P7" s="9"/>
      <c r="Q7" s="9"/>
      <c r="R7" s="9"/>
      <c r="S7" s="9"/>
    </row>
    <row r="8" spans="1:19" ht="39" customHeight="1" x14ac:dyDescent="0.2">
      <c r="A8" s="26" t="s">
        <v>23</v>
      </c>
      <c r="B8" s="27" t="s">
        <v>24</v>
      </c>
      <c r="C8" s="28" t="s">
        <v>19</v>
      </c>
      <c r="D8" s="28" t="s">
        <v>25</v>
      </c>
      <c r="E8" s="29" t="s">
        <v>21</v>
      </c>
      <c r="F8" s="27">
        <f>8-4</f>
        <v>4</v>
      </c>
      <c r="G8" s="22"/>
      <c r="H8" s="30" t="s">
        <v>26</v>
      </c>
      <c r="I8" s="31"/>
      <c r="J8" s="32"/>
      <c r="K8" s="9"/>
      <c r="L8" s="9"/>
      <c r="M8" s="9"/>
      <c r="N8" s="9"/>
      <c r="O8" s="9"/>
      <c r="P8" s="9"/>
      <c r="Q8" s="9"/>
      <c r="R8" s="9"/>
      <c r="S8" s="9"/>
    </row>
    <row r="9" spans="1:19" ht="39" customHeight="1" x14ac:dyDescent="0.2">
      <c r="A9" s="26" t="s">
        <v>27</v>
      </c>
      <c r="B9" s="27" t="s">
        <v>28</v>
      </c>
      <c r="C9" s="28" t="s">
        <v>19</v>
      </c>
      <c r="D9" s="28" t="s">
        <v>29</v>
      </c>
      <c r="E9" s="29" t="s">
        <v>30</v>
      </c>
      <c r="F9" s="27">
        <f>12-6</f>
        <v>6</v>
      </c>
      <c r="G9" s="22"/>
      <c r="H9" s="30" t="s">
        <v>31</v>
      </c>
      <c r="I9" s="31"/>
      <c r="J9" s="32"/>
      <c r="K9" s="9"/>
      <c r="L9" s="9"/>
      <c r="M9" s="9"/>
      <c r="N9" s="9"/>
      <c r="O9" s="9"/>
      <c r="P9" s="9"/>
      <c r="Q9" s="9"/>
      <c r="R9" s="9"/>
      <c r="S9" s="9"/>
    </row>
    <row r="10" spans="1:19" ht="52.5" customHeight="1" x14ac:dyDescent="0.2">
      <c r="A10" s="26" t="s">
        <v>32</v>
      </c>
      <c r="B10" s="27" t="s">
        <v>33</v>
      </c>
      <c r="C10" s="28" t="s">
        <v>19</v>
      </c>
      <c r="D10" s="28" t="s">
        <v>34</v>
      </c>
      <c r="E10" s="29" t="s">
        <v>35</v>
      </c>
      <c r="F10" s="27">
        <f>8-4</f>
        <v>4</v>
      </c>
      <c r="G10" s="22"/>
      <c r="H10" s="30" t="s">
        <v>36</v>
      </c>
      <c r="I10" s="31"/>
      <c r="J10" s="32"/>
      <c r="K10" s="9"/>
      <c r="L10" s="9"/>
      <c r="M10" s="9"/>
      <c r="N10" s="9"/>
      <c r="O10" s="9"/>
      <c r="P10" s="9"/>
      <c r="Q10" s="9"/>
      <c r="R10" s="9"/>
      <c r="S10" s="9"/>
    </row>
    <row r="11" spans="1:19" ht="51.75" customHeight="1" x14ac:dyDescent="0.2">
      <c r="A11" s="26" t="s">
        <v>37</v>
      </c>
      <c r="B11" s="27" t="s">
        <v>38</v>
      </c>
      <c r="C11" s="28" t="s">
        <v>19</v>
      </c>
      <c r="D11" s="28" t="s">
        <v>39</v>
      </c>
      <c r="E11" s="29" t="s">
        <v>40</v>
      </c>
      <c r="F11" s="27">
        <v>1</v>
      </c>
      <c r="G11" s="22"/>
      <c r="H11" s="30" t="s">
        <v>41</v>
      </c>
      <c r="I11" s="31"/>
      <c r="J11" s="32"/>
      <c r="K11" s="9"/>
      <c r="L11" s="33"/>
      <c r="M11" s="9"/>
      <c r="N11" s="9"/>
      <c r="O11" s="9"/>
      <c r="P11" s="9"/>
      <c r="Q11" s="9"/>
      <c r="R11" s="9"/>
      <c r="S11" s="9"/>
    </row>
    <row r="12" spans="1:19" ht="39" customHeight="1" x14ac:dyDescent="0.2">
      <c r="A12" s="26" t="s">
        <v>42</v>
      </c>
      <c r="B12" s="27" t="s">
        <v>43</v>
      </c>
      <c r="C12" s="28" t="s">
        <v>19</v>
      </c>
      <c r="D12" s="28" t="s">
        <v>44</v>
      </c>
      <c r="E12" s="29" t="s">
        <v>30</v>
      </c>
      <c r="F12" s="27">
        <f>50-25</f>
        <v>25</v>
      </c>
      <c r="G12" s="22"/>
      <c r="H12" s="30" t="s">
        <v>45</v>
      </c>
      <c r="I12" s="31"/>
      <c r="J12" s="32"/>
      <c r="K12" s="9"/>
      <c r="L12" s="34"/>
      <c r="M12" s="9"/>
      <c r="N12" s="9"/>
      <c r="O12" s="9"/>
      <c r="P12" s="9"/>
      <c r="Q12" s="9"/>
      <c r="R12" s="9"/>
      <c r="S12" s="9"/>
    </row>
    <row r="13" spans="1:19" ht="24" customHeight="1" x14ac:dyDescent="0.2">
      <c r="A13" s="26" t="s">
        <v>46</v>
      </c>
      <c r="B13" s="27" t="s">
        <v>47</v>
      </c>
      <c r="C13" s="28" t="s">
        <v>19</v>
      </c>
      <c r="D13" s="28" t="s">
        <v>48</v>
      </c>
      <c r="E13" s="29" t="s">
        <v>21</v>
      </c>
      <c r="F13" s="35">
        <v>30</v>
      </c>
      <c r="G13" s="22"/>
      <c r="H13" s="30" t="s">
        <v>49</v>
      </c>
      <c r="I13" s="31"/>
      <c r="J13" s="32"/>
      <c r="K13" s="9"/>
      <c r="L13" s="9"/>
      <c r="M13" s="9"/>
      <c r="N13" s="9"/>
      <c r="O13" s="9"/>
      <c r="P13" s="9"/>
      <c r="Q13" s="9"/>
      <c r="R13" s="9"/>
      <c r="S13" s="9"/>
    </row>
    <row r="14" spans="1:19" ht="24" customHeight="1" x14ac:dyDescent="0.2">
      <c r="A14" s="36" t="s">
        <v>50</v>
      </c>
      <c r="B14" s="37"/>
      <c r="C14" s="37"/>
      <c r="D14" s="37" t="s">
        <v>51</v>
      </c>
      <c r="E14" s="38"/>
      <c r="F14" s="37"/>
      <c r="G14" s="17"/>
      <c r="H14" s="37"/>
      <c r="I14" s="39"/>
      <c r="J14" s="40"/>
    </row>
    <row r="15" spans="1:19" ht="39" customHeight="1" x14ac:dyDescent="0.2">
      <c r="A15" s="26" t="s">
        <v>52</v>
      </c>
      <c r="B15" s="27" t="s">
        <v>53</v>
      </c>
      <c r="C15" s="28" t="s">
        <v>19</v>
      </c>
      <c r="D15" s="28" t="s">
        <v>54</v>
      </c>
      <c r="E15" s="29" t="s">
        <v>55</v>
      </c>
      <c r="F15" s="19">
        <v>50</v>
      </c>
      <c r="G15" s="41"/>
      <c r="H15" s="30" t="s">
        <v>56</v>
      </c>
      <c r="I15" s="42"/>
      <c r="J15" s="32"/>
      <c r="K15" s="9"/>
      <c r="L15" s="9"/>
      <c r="M15" s="9"/>
      <c r="N15" s="9"/>
      <c r="O15" s="9"/>
      <c r="P15" s="9"/>
      <c r="Q15" s="9"/>
      <c r="R15" s="9"/>
      <c r="S15" s="9"/>
    </row>
    <row r="16" spans="1:19" ht="25.5" customHeight="1" x14ac:dyDescent="0.2">
      <c r="A16" s="26" t="s">
        <v>57</v>
      </c>
      <c r="B16" s="27" t="s">
        <v>58</v>
      </c>
      <c r="C16" s="28" t="s">
        <v>19</v>
      </c>
      <c r="D16" s="28" t="s">
        <v>59</v>
      </c>
      <c r="E16" s="29" t="s">
        <v>21</v>
      </c>
      <c r="F16" s="27">
        <v>15</v>
      </c>
      <c r="G16" s="41"/>
      <c r="H16" s="43" t="s">
        <v>60</v>
      </c>
      <c r="I16" s="31"/>
      <c r="J16" s="32"/>
      <c r="K16" s="9"/>
      <c r="L16" s="9"/>
      <c r="M16" s="9"/>
      <c r="N16" s="9"/>
      <c r="O16" s="9"/>
      <c r="P16" s="9"/>
      <c r="Q16" s="9"/>
      <c r="R16" s="9"/>
      <c r="S16" s="9"/>
    </row>
    <row r="17" spans="1:19" ht="24" customHeight="1" x14ac:dyDescent="0.2">
      <c r="A17" s="26" t="s">
        <v>61</v>
      </c>
      <c r="B17" s="27" t="s">
        <v>62</v>
      </c>
      <c r="C17" s="28" t="s">
        <v>19</v>
      </c>
      <c r="D17" s="28" t="s">
        <v>63</v>
      </c>
      <c r="E17" s="29" t="s">
        <v>21</v>
      </c>
      <c r="F17" s="27">
        <v>100</v>
      </c>
      <c r="G17" s="41"/>
      <c r="H17" s="43" t="s">
        <v>64</v>
      </c>
      <c r="I17" s="31"/>
      <c r="J17" s="32"/>
      <c r="K17" s="9"/>
      <c r="L17" s="9"/>
      <c r="M17" s="9"/>
      <c r="N17" s="9"/>
      <c r="O17" s="9"/>
      <c r="P17" s="9"/>
      <c r="Q17" s="9"/>
      <c r="R17" s="9"/>
      <c r="S17" s="9"/>
    </row>
    <row r="18" spans="1:19" ht="39" customHeight="1" x14ac:dyDescent="0.2">
      <c r="A18" s="44" t="s">
        <v>65</v>
      </c>
      <c r="B18" s="45" t="s">
        <v>66</v>
      </c>
      <c r="C18" s="46" t="s">
        <v>19</v>
      </c>
      <c r="D18" s="46" t="s">
        <v>67</v>
      </c>
      <c r="E18" s="47" t="s">
        <v>21</v>
      </c>
      <c r="F18" s="45">
        <v>61</v>
      </c>
      <c r="G18" s="41"/>
      <c r="H18" s="48" t="s">
        <v>68</v>
      </c>
      <c r="I18" s="49"/>
      <c r="J18" s="50" t="s">
        <v>69</v>
      </c>
      <c r="K18" s="51"/>
      <c r="L18" s="51"/>
      <c r="M18" s="51"/>
      <c r="N18" s="51"/>
      <c r="O18" s="51"/>
      <c r="P18" s="51"/>
      <c r="Q18" s="51"/>
      <c r="R18" s="51"/>
      <c r="S18" s="51"/>
    </row>
    <row r="19" spans="1:19" ht="25.5" customHeight="1" x14ac:dyDescent="0.2">
      <c r="A19" s="26" t="s">
        <v>70</v>
      </c>
      <c r="B19" s="27" t="s">
        <v>71</v>
      </c>
      <c r="C19" s="28" t="s">
        <v>19</v>
      </c>
      <c r="D19" s="28" t="s">
        <v>72</v>
      </c>
      <c r="E19" s="29" t="s">
        <v>40</v>
      </c>
      <c r="F19" s="27">
        <v>40</v>
      </c>
      <c r="G19" s="41"/>
      <c r="H19" s="52" t="s">
        <v>73</v>
      </c>
      <c r="I19" s="31"/>
      <c r="J19" s="32"/>
      <c r="K19" s="9"/>
      <c r="L19" s="9"/>
      <c r="M19" s="9"/>
      <c r="N19" s="9"/>
      <c r="O19" s="9"/>
      <c r="P19" s="9"/>
      <c r="Q19" s="9"/>
      <c r="R19" s="9"/>
      <c r="S19" s="9"/>
    </row>
    <row r="20" spans="1:19" ht="39" customHeight="1" x14ac:dyDescent="0.2">
      <c r="A20" s="26" t="s">
        <v>74</v>
      </c>
      <c r="B20" s="27" t="s">
        <v>75</v>
      </c>
      <c r="C20" s="28" t="s">
        <v>19</v>
      </c>
      <c r="D20" s="28" t="s">
        <v>76</v>
      </c>
      <c r="E20" s="29" t="s">
        <v>21</v>
      </c>
      <c r="F20" s="27">
        <v>180</v>
      </c>
      <c r="G20" s="41"/>
      <c r="H20" s="52" t="s">
        <v>77</v>
      </c>
      <c r="I20" s="31"/>
      <c r="J20" s="32"/>
      <c r="K20" s="9"/>
      <c r="L20" s="9"/>
      <c r="M20" s="9"/>
      <c r="N20" s="9"/>
      <c r="O20" s="9"/>
      <c r="P20" s="9"/>
      <c r="Q20" s="9"/>
      <c r="R20" s="9"/>
      <c r="S20" s="9"/>
    </row>
    <row r="21" spans="1:19" ht="38.25" x14ac:dyDescent="0.2">
      <c r="A21" s="26" t="s">
        <v>78</v>
      </c>
      <c r="B21" s="27" t="s">
        <v>79</v>
      </c>
      <c r="C21" s="28" t="s">
        <v>19</v>
      </c>
      <c r="D21" s="28" t="s">
        <v>80</v>
      </c>
      <c r="E21" s="29" t="s">
        <v>21</v>
      </c>
      <c r="F21" s="35">
        <v>180</v>
      </c>
      <c r="G21" s="41"/>
      <c r="H21" s="52" t="s">
        <v>81</v>
      </c>
      <c r="I21" s="31"/>
      <c r="J21" s="32"/>
      <c r="K21" s="9"/>
      <c r="L21" s="9"/>
      <c r="M21" s="9"/>
      <c r="N21" s="9"/>
      <c r="O21" s="9"/>
      <c r="P21" s="9"/>
      <c r="Q21" s="9"/>
      <c r="R21" s="9"/>
      <c r="S21" s="9"/>
    </row>
    <row r="22" spans="1:19" ht="24" customHeight="1" x14ac:dyDescent="0.2">
      <c r="A22" s="36" t="s">
        <v>82</v>
      </c>
      <c r="B22" s="37"/>
      <c r="C22" s="37"/>
      <c r="D22" s="37" t="s">
        <v>83</v>
      </c>
      <c r="E22" s="38"/>
      <c r="F22" s="37"/>
      <c r="G22" s="17"/>
      <c r="H22" s="37"/>
      <c r="I22" s="39"/>
      <c r="J22" s="40"/>
    </row>
    <row r="23" spans="1:19" ht="25.5" customHeight="1" x14ac:dyDescent="0.2">
      <c r="A23" s="26" t="s">
        <v>84</v>
      </c>
      <c r="B23" s="27" t="s">
        <v>85</v>
      </c>
      <c r="C23" s="28" t="s">
        <v>19</v>
      </c>
      <c r="D23" s="28" t="s">
        <v>86</v>
      </c>
      <c r="E23" s="29" t="s">
        <v>21</v>
      </c>
      <c r="F23" s="19">
        <v>180</v>
      </c>
      <c r="G23" s="41"/>
      <c r="H23" s="53" t="s">
        <v>87</v>
      </c>
      <c r="I23" s="31"/>
      <c r="J23" s="32"/>
      <c r="K23" s="9"/>
      <c r="L23" s="9"/>
      <c r="M23" s="9"/>
      <c r="N23" s="9"/>
      <c r="O23" s="9"/>
      <c r="P23" s="9"/>
      <c r="Q23" s="9"/>
      <c r="R23" s="9"/>
      <c r="S23" s="9"/>
    </row>
    <row r="24" spans="1:19" ht="25.5" customHeight="1" x14ac:dyDescent="0.2">
      <c r="A24" s="26" t="s">
        <v>88</v>
      </c>
      <c r="B24" s="27" t="s">
        <v>89</v>
      </c>
      <c r="C24" s="28" t="s">
        <v>19</v>
      </c>
      <c r="D24" s="28" t="s">
        <v>90</v>
      </c>
      <c r="E24" s="29" t="s">
        <v>21</v>
      </c>
      <c r="F24" s="27">
        <v>180</v>
      </c>
      <c r="G24" s="41"/>
      <c r="H24" s="52" t="s">
        <v>91</v>
      </c>
      <c r="I24" s="31"/>
      <c r="J24" s="32"/>
      <c r="K24" s="9"/>
      <c r="L24" s="9"/>
      <c r="M24" s="9"/>
      <c r="N24" s="9"/>
      <c r="O24" s="9"/>
      <c r="P24" s="9"/>
      <c r="Q24" s="9"/>
      <c r="R24" s="9"/>
      <c r="S24" s="9"/>
    </row>
    <row r="25" spans="1:19" ht="39" customHeight="1" x14ac:dyDescent="0.2">
      <c r="A25" s="26" t="s">
        <v>92</v>
      </c>
      <c r="B25" s="27" t="s">
        <v>93</v>
      </c>
      <c r="C25" s="28" t="s">
        <v>19</v>
      </c>
      <c r="D25" s="28" t="s">
        <v>94</v>
      </c>
      <c r="E25" s="29" t="s">
        <v>21</v>
      </c>
      <c r="F25" s="27">
        <v>180</v>
      </c>
      <c r="G25" s="41"/>
      <c r="H25" s="53" t="s">
        <v>95</v>
      </c>
      <c r="I25" s="31"/>
      <c r="J25" s="32"/>
      <c r="K25" s="9"/>
      <c r="L25" s="9"/>
      <c r="M25" s="9"/>
      <c r="N25" s="9"/>
      <c r="O25" s="9"/>
      <c r="P25" s="9"/>
      <c r="Q25" s="9"/>
      <c r="R25" s="9"/>
      <c r="S25" s="9"/>
    </row>
    <row r="26" spans="1:19" ht="39" customHeight="1" x14ac:dyDescent="0.2">
      <c r="A26" s="26" t="s">
        <v>96</v>
      </c>
      <c r="B26" s="27" t="s">
        <v>97</v>
      </c>
      <c r="C26" s="28" t="s">
        <v>19</v>
      </c>
      <c r="D26" s="28" t="s">
        <v>98</v>
      </c>
      <c r="E26" s="29" t="s">
        <v>21</v>
      </c>
      <c r="F26" s="27">
        <v>180</v>
      </c>
      <c r="G26" s="41"/>
      <c r="H26" s="52" t="s">
        <v>99</v>
      </c>
      <c r="I26" s="31"/>
      <c r="J26" s="32"/>
      <c r="K26" s="9"/>
      <c r="L26" s="9"/>
      <c r="M26" s="9"/>
      <c r="N26" s="9"/>
      <c r="O26" s="9"/>
      <c r="P26" s="9"/>
      <c r="Q26" s="9"/>
      <c r="R26" s="9"/>
      <c r="S26" s="9"/>
    </row>
    <row r="27" spans="1:19" ht="51.75" customHeight="1" x14ac:dyDescent="0.2">
      <c r="A27" s="26" t="s">
        <v>100</v>
      </c>
      <c r="B27" s="27" t="s">
        <v>101</v>
      </c>
      <c r="C27" s="28" t="s">
        <v>19</v>
      </c>
      <c r="D27" s="28" t="s">
        <v>102</v>
      </c>
      <c r="E27" s="29" t="s">
        <v>30</v>
      </c>
      <c r="F27" s="27">
        <v>52</v>
      </c>
      <c r="G27" s="41"/>
      <c r="H27" s="52" t="s">
        <v>103</v>
      </c>
      <c r="I27" s="31"/>
      <c r="J27" s="32"/>
      <c r="K27" s="9"/>
      <c r="L27" s="9"/>
      <c r="M27" s="9"/>
      <c r="N27" s="9"/>
      <c r="O27" s="9"/>
      <c r="P27" s="9"/>
      <c r="Q27" s="9"/>
      <c r="R27" s="9"/>
      <c r="S27" s="9"/>
    </row>
    <row r="28" spans="1:19" ht="39" customHeight="1" x14ac:dyDescent="0.2">
      <c r="A28" s="26" t="s">
        <v>104</v>
      </c>
      <c r="B28" s="27" t="s">
        <v>105</v>
      </c>
      <c r="C28" s="28" t="s">
        <v>19</v>
      </c>
      <c r="D28" s="28" t="s">
        <v>106</v>
      </c>
      <c r="E28" s="29" t="s">
        <v>30</v>
      </c>
      <c r="F28" s="27">
        <v>56</v>
      </c>
      <c r="G28" s="41"/>
      <c r="H28" s="52" t="s">
        <v>107</v>
      </c>
      <c r="I28" s="31"/>
      <c r="J28" s="32"/>
      <c r="K28" s="9"/>
      <c r="L28" s="9"/>
      <c r="M28" s="9"/>
      <c r="N28" s="9"/>
      <c r="O28" s="9"/>
      <c r="P28" s="9"/>
      <c r="Q28" s="9"/>
      <c r="R28" s="9"/>
      <c r="S28" s="9"/>
    </row>
    <row r="29" spans="1:19" ht="39" customHeight="1" x14ac:dyDescent="0.2">
      <c r="A29" s="26" t="s">
        <v>108</v>
      </c>
      <c r="B29" s="27" t="s">
        <v>109</v>
      </c>
      <c r="C29" s="28" t="s">
        <v>19</v>
      </c>
      <c r="D29" s="28" t="s">
        <v>110</v>
      </c>
      <c r="E29" s="29" t="s">
        <v>30</v>
      </c>
      <c r="F29" s="27">
        <v>56</v>
      </c>
      <c r="G29" s="41"/>
      <c r="H29" s="52" t="s">
        <v>111</v>
      </c>
      <c r="I29" s="31"/>
      <c r="J29" s="32"/>
      <c r="K29" s="9"/>
      <c r="L29" s="9"/>
      <c r="M29" s="9"/>
      <c r="N29" s="9"/>
      <c r="O29" s="9"/>
      <c r="P29" s="9"/>
      <c r="Q29" s="9"/>
      <c r="R29" s="9"/>
      <c r="S29" s="9"/>
    </row>
    <row r="30" spans="1:19" ht="64.5" customHeight="1" x14ac:dyDescent="0.2">
      <c r="A30" s="26" t="s">
        <v>112</v>
      </c>
      <c r="B30" s="27" t="s">
        <v>113</v>
      </c>
      <c r="C30" s="28" t="s">
        <v>19</v>
      </c>
      <c r="D30" s="28" t="s">
        <v>114</v>
      </c>
      <c r="E30" s="29" t="s">
        <v>30</v>
      </c>
      <c r="F30" s="27">
        <v>52</v>
      </c>
      <c r="G30" s="41"/>
      <c r="H30" s="52" t="s">
        <v>115</v>
      </c>
      <c r="I30" s="31"/>
      <c r="J30" s="32"/>
      <c r="K30" s="9"/>
      <c r="L30" s="9"/>
      <c r="M30" s="9"/>
      <c r="N30" s="9"/>
      <c r="O30" s="9"/>
      <c r="P30" s="9"/>
      <c r="Q30" s="9"/>
      <c r="R30" s="9"/>
      <c r="S30" s="9"/>
    </row>
    <row r="31" spans="1:19" ht="42.75" x14ac:dyDescent="0.2">
      <c r="A31" s="26" t="s">
        <v>116</v>
      </c>
      <c r="B31" s="27" t="s">
        <v>117</v>
      </c>
      <c r="C31" s="28" t="s">
        <v>19</v>
      </c>
      <c r="D31" s="28" t="s">
        <v>118</v>
      </c>
      <c r="E31" s="29" t="s">
        <v>21</v>
      </c>
      <c r="F31" s="27">
        <v>180</v>
      </c>
      <c r="G31" s="41"/>
      <c r="H31" s="53" t="s">
        <v>119</v>
      </c>
      <c r="I31" s="54" t="s">
        <v>120</v>
      </c>
      <c r="J31" s="32"/>
      <c r="K31" s="9"/>
      <c r="L31" s="9"/>
      <c r="M31" s="9"/>
      <c r="N31" s="9"/>
      <c r="O31" s="9"/>
      <c r="P31" s="9"/>
      <c r="Q31" s="9"/>
      <c r="R31" s="9"/>
      <c r="S31" s="9"/>
    </row>
    <row r="32" spans="1:19" ht="39" customHeight="1" x14ac:dyDescent="0.2">
      <c r="A32" s="26" t="s">
        <v>121</v>
      </c>
      <c r="B32" s="27" t="s">
        <v>122</v>
      </c>
      <c r="C32" s="28" t="s">
        <v>19</v>
      </c>
      <c r="D32" s="28" t="s">
        <v>123</v>
      </c>
      <c r="E32" s="29" t="s">
        <v>21</v>
      </c>
      <c r="F32" s="35">
        <v>60</v>
      </c>
      <c r="G32" s="41"/>
      <c r="H32" s="52" t="s">
        <v>124</v>
      </c>
      <c r="I32" s="31"/>
      <c r="J32" s="32"/>
      <c r="K32" s="9"/>
      <c r="L32" s="9"/>
      <c r="M32" s="9"/>
      <c r="N32" s="9"/>
      <c r="O32" s="9"/>
      <c r="P32" s="9"/>
      <c r="Q32" s="9"/>
      <c r="R32" s="9"/>
      <c r="S32" s="9"/>
    </row>
    <row r="33" spans="1:19" ht="24" customHeight="1" x14ac:dyDescent="0.2">
      <c r="A33" s="36" t="s">
        <v>125</v>
      </c>
      <c r="B33" s="37"/>
      <c r="C33" s="37"/>
      <c r="D33" s="37" t="s">
        <v>126</v>
      </c>
      <c r="E33" s="38"/>
      <c r="F33" s="37"/>
      <c r="G33" s="17"/>
      <c r="H33" s="37"/>
      <c r="I33" s="39"/>
      <c r="J33" s="40"/>
    </row>
    <row r="34" spans="1:19" ht="39" customHeight="1" x14ac:dyDescent="0.2">
      <c r="A34" s="26" t="s">
        <v>127</v>
      </c>
      <c r="B34" s="27" t="s">
        <v>128</v>
      </c>
      <c r="C34" s="28" t="s">
        <v>19</v>
      </c>
      <c r="D34" s="28" t="s">
        <v>129</v>
      </c>
      <c r="E34" s="29" t="s">
        <v>21</v>
      </c>
      <c r="F34" s="19">
        <v>30</v>
      </c>
      <c r="G34" s="22"/>
      <c r="H34" s="52" t="s">
        <v>130</v>
      </c>
      <c r="I34" s="31"/>
      <c r="J34" s="32"/>
      <c r="K34" s="9"/>
      <c r="L34" s="9"/>
      <c r="M34" s="9"/>
      <c r="N34" s="9"/>
      <c r="O34" s="9"/>
      <c r="P34" s="9"/>
      <c r="Q34" s="9"/>
      <c r="R34" s="9"/>
      <c r="S34" s="9"/>
    </row>
    <row r="35" spans="1:19" ht="39" customHeight="1" x14ac:dyDescent="0.2">
      <c r="A35" s="26" t="s">
        <v>131</v>
      </c>
      <c r="B35" s="27" t="s">
        <v>132</v>
      </c>
      <c r="C35" s="28" t="s">
        <v>19</v>
      </c>
      <c r="D35" s="28" t="s">
        <v>133</v>
      </c>
      <c r="E35" s="29" t="s">
        <v>21</v>
      </c>
      <c r="F35" s="35">
        <v>653.85</v>
      </c>
      <c r="G35" s="22"/>
      <c r="H35" s="52" t="s">
        <v>134</v>
      </c>
      <c r="I35" s="31"/>
      <c r="J35" s="32"/>
      <c r="K35" s="9"/>
      <c r="L35" s="9"/>
      <c r="M35" s="9"/>
      <c r="N35" s="9"/>
      <c r="O35" s="9"/>
      <c r="P35" s="9"/>
      <c r="Q35" s="9"/>
      <c r="R35" s="9"/>
      <c r="S35" s="9"/>
    </row>
    <row r="36" spans="1:19" ht="24" customHeight="1" x14ac:dyDescent="0.2">
      <c r="A36" s="36" t="s">
        <v>135</v>
      </c>
      <c r="B36" s="37"/>
      <c r="C36" s="37"/>
      <c r="D36" s="37" t="s">
        <v>136</v>
      </c>
      <c r="E36" s="38"/>
      <c r="F36" s="37"/>
      <c r="G36" s="17"/>
      <c r="H36" s="37"/>
      <c r="I36" s="39"/>
      <c r="J36" s="40"/>
    </row>
    <row r="37" spans="1:19" ht="39" customHeight="1" x14ac:dyDescent="0.2">
      <c r="A37" s="26" t="s">
        <v>137</v>
      </c>
      <c r="B37" s="27" t="s">
        <v>138</v>
      </c>
      <c r="C37" s="28" t="s">
        <v>19</v>
      </c>
      <c r="D37" s="28" t="s">
        <v>139</v>
      </c>
      <c r="E37" s="29" t="s">
        <v>140</v>
      </c>
      <c r="F37" s="55">
        <f>668/1.3</f>
        <v>513.84615384615381</v>
      </c>
      <c r="G37" s="22"/>
      <c r="H37" s="56" t="s">
        <v>141</v>
      </c>
      <c r="I37" s="31"/>
      <c r="J37" s="32"/>
      <c r="K37" s="9"/>
      <c r="L37" s="9"/>
      <c r="M37" s="9"/>
      <c r="N37" s="9"/>
      <c r="O37" s="9"/>
      <c r="P37" s="9"/>
      <c r="Q37" s="9"/>
      <c r="R37" s="9"/>
      <c r="S37" s="9"/>
    </row>
    <row r="38" spans="1:19" ht="51.75" customHeight="1" x14ac:dyDescent="0.2">
      <c r="A38" s="26" t="s">
        <v>142</v>
      </c>
      <c r="B38" s="27" t="s">
        <v>143</v>
      </c>
      <c r="C38" s="28" t="s">
        <v>19</v>
      </c>
      <c r="D38" s="28" t="s">
        <v>144</v>
      </c>
      <c r="E38" s="29" t="s">
        <v>21</v>
      </c>
      <c r="F38" s="27">
        <f>45/2</f>
        <v>22.5</v>
      </c>
      <c r="G38" s="22"/>
      <c r="H38" s="56" t="s">
        <v>145</v>
      </c>
      <c r="I38" s="31"/>
      <c r="J38" s="32"/>
      <c r="K38" s="9"/>
      <c r="L38" s="9"/>
      <c r="M38" s="9"/>
      <c r="N38" s="9"/>
      <c r="O38" s="9"/>
      <c r="P38" s="9"/>
      <c r="Q38" s="9"/>
      <c r="R38" s="9"/>
      <c r="S38" s="9"/>
    </row>
    <row r="39" spans="1:19" ht="51.75" customHeight="1" x14ac:dyDescent="0.2">
      <c r="A39" s="26" t="s">
        <v>146</v>
      </c>
      <c r="B39" s="27" t="s">
        <v>147</v>
      </c>
      <c r="C39" s="28" t="s">
        <v>19</v>
      </c>
      <c r="D39" s="28" t="s">
        <v>148</v>
      </c>
      <c r="E39" s="29" t="s">
        <v>21</v>
      </c>
      <c r="F39" s="27">
        <v>15</v>
      </c>
      <c r="G39" s="22"/>
      <c r="H39" s="56" t="s">
        <v>149</v>
      </c>
      <c r="I39" s="31"/>
      <c r="J39" s="32"/>
      <c r="K39" s="9"/>
      <c r="L39" s="9"/>
      <c r="M39" s="9"/>
      <c r="N39" s="9"/>
      <c r="O39" s="9"/>
      <c r="P39" s="9"/>
      <c r="Q39" s="9"/>
      <c r="R39" s="9"/>
      <c r="S39" s="9"/>
    </row>
    <row r="40" spans="1:19" ht="62.25" customHeight="1" x14ac:dyDescent="0.2">
      <c r="A40" s="26" t="s">
        <v>150</v>
      </c>
      <c r="B40" s="27" t="s">
        <v>151</v>
      </c>
      <c r="C40" s="28" t="s">
        <v>19</v>
      </c>
      <c r="D40" s="28" t="s">
        <v>152</v>
      </c>
      <c r="E40" s="29" t="s">
        <v>21</v>
      </c>
      <c r="F40" s="27">
        <v>15</v>
      </c>
      <c r="G40" s="22"/>
      <c r="H40" s="56" t="s">
        <v>153</v>
      </c>
      <c r="I40" s="54" t="s">
        <v>154</v>
      </c>
      <c r="J40" s="32"/>
      <c r="K40" s="9"/>
      <c r="L40" s="9"/>
      <c r="M40" s="9"/>
      <c r="N40" s="9"/>
      <c r="O40" s="9"/>
      <c r="P40" s="9"/>
      <c r="Q40" s="9"/>
      <c r="R40" s="9"/>
      <c r="S40" s="9"/>
    </row>
    <row r="41" spans="1:19" ht="24" customHeight="1" x14ac:dyDescent="0.2">
      <c r="A41" s="26" t="s">
        <v>155</v>
      </c>
      <c r="B41" s="27" t="s">
        <v>156</v>
      </c>
      <c r="C41" s="28" t="s">
        <v>19</v>
      </c>
      <c r="D41" s="28" t="s">
        <v>157</v>
      </c>
      <c r="E41" s="29" t="s">
        <v>21</v>
      </c>
      <c r="F41" s="27">
        <v>85</v>
      </c>
      <c r="G41" s="22"/>
      <c r="H41" s="56" t="s">
        <v>158</v>
      </c>
      <c r="I41" s="31"/>
      <c r="J41" s="32"/>
      <c r="K41" s="9"/>
      <c r="L41" s="9"/>
      <c r="M41" s="9"/>
      <c r="N41" s="9"/>
      <c r="O41" s="9"/>
      <c r="P41" s="9"/>
      <c r="Q41" s="9"/>
      <c r="R41" s="9"/>
      <c r="S41" s="9"/>
    </row>
    <row r="42" spans="1:19" ht="24" customHeight="1" x14ac:dyDescent="0.2">
      <c r="A42" s="26" t="s">
        <v>159</v>
      </c>
      <c r="B42" s="27" t="s">
        <v>160</v>
      </c>
      <c r="C42" s="28" t="s">
        <v>19</v>
      </c>
      <c r="D42" s="28" t="s">
        <v>161</v>
      </c>
      <c r="E42" s="29" t="s">
        <v>21</v>
      </c>
      <c r="F42" s="27">
        <v>30</v>
      </c>
      <c r="G42" s="22"/>
      <c r="H42" s="56" t="s">
        <v>162</v>
      </c>
      <c r="I42" s="31"/>
      <c r="J42" s="32"/>
      <c r="K42" s="9"/>
      <c r="L42" s="9"/>
      <c r="M42" s="9"/>
      <c r="N42" s="9"/>
      <c r="O42" s="9"/>
      <c r="P42" s="9"/>
      <c r="Q42" s="9"/>
      <c r="R42" s="9"/>
      <c r="S42" s="9"/>
    </row>
    <row r="43" spans="1:19" ht="24" customHeight="1" x14ac:dyDescent="0.2">
      <c r="A43" s="36" t="s">
        <v>163</v>
      </c>
      <c r="B43" s="37"/>
      <c r="C43" s="37"/>
      <c r="D43" s="37" t="s">
        <v>164</v>
      </c>
      <c r="E43" s="37"/>
      <c r="F43" s="37"/>
      <c r="G43" s="17"/>
      <c r="H43" s="37"/>
      <c r="I43" s="39"/>
      <c r="J43" s="40"/>
    </row>
    <row r="44" spans="1:19" ht="33" customHeight="1" x14ac:dyDescent="0.2">
      <c r="A44" s="26" t="s">
        <v>165</v>
      </c>
      <c r="B44" s="27" t="s">
        <v>85</v>
      </c>
      <c r="C44" s="28" t="s">
        <v>19</v>
      </c>
      <c r="D44" s="28" t="s">
        <v>166</v>
      </c>
      <c r="E44" s="29" t="s">
        <v>21</v>
      </c>
      <c r="F44" s="27">
        <f t="shared" ref="F44:F47" si="0">1050+563.57+362.98</f>
        <v>1976.5500000000002</v>
      </c>
      <c r="G44" s="57"/>
      <c r="H44" s="53" t="s">
        <v>167</v>
      </c>
      <c r="I44" s="31"/>
      <c r="J44" s="32"/>
      <c r="K44" s="9"/>
      <c r="L44" s="9"/>
      <c r="M44" s="9"/>
      <c r="N44" s="9"/>
      <c r="O44" s="9"/>
      <c r="P44" s="9"/>
      <c r="Q44" s="9"/>
      <c r="R44" s="9"/>
      <c r="S44" s="9"/>
    </row>
    <row r="45" spans="1:19" ht="24" customHeight="1" x14ac:dyDescent="0.2">
      <c r="A45" s="26" t="s">
        <v>168</v>
      </c>
      <c r="B45" s="27" t="s">
        <v>169</v>
      </c>
      <c r="C45" s="28" t="s">
        <v>19</v>
      </c>
      <c r="D45" s="28" t="s">
        <v>170</v>
      </c>
      <c r="E45" s="29" t="s">
        <v>21</v>
      </c>
      <c r="F45" s="27">
        <f t="shared" si="0"/>
        <v>1976.5500000000002</v>
      </c>
      <c r="G45" s="57"/>
      <c r="H45" s="52" t="s">
        <v>171</v>
      </c>
      <c r="I45" s="31"/>
      <c r="J45" s="32"/>
      <c r="K45" s="9"/>
      <c r="L45" s="9"/>
      <c r="M45" s="9"/>
      <c r="N45" s="9"/>
      <c r="O45" s="9"/>
      <c r="P45" s="9"/>
      <c r="Q45" s="9"/>
      <c r="R45" s="9"/>
      <c r="S45" s="9"/>
    </row>
    <row r="46" spans="1:19" ht="25.5" customHeight="1" x14ac:dyDescent="0.2">
      <c r="A46" s="26" t="s">
        <v>172</v>
      </c>
      <c r="B46" s="27" t="s">
        <v>173</v>
      </c>
      <c r="C46" s="28" t="s">
        <v>19</v>
      </c>
      <c r="D46" s="28" t="s">
        <v>174</v>
      </c>
      <c r="E46" s="29" t="s">
        <v>21</v>
      </c>
      <c r="F46" s="27">
        <f t="shared" si="0"/>
        <v>1976.5500000000002</v>
      </c>
      <c r="G46" s="57"/>
      <c r="H46" s="52" t="s">
        <v>175</v>
      </c>
      <c r="I46" s="31"/>
      <c r="J46" s="32"/>
      <c r="K46" s="9"/>
      <c r="L46" s="9"/>
      <c r="M46" s="9"/>
      <c r="N46" s="9"/>
      <c r="O46" s="9"/>
      <c r="P46" s="9"/>
      <c r="Q46" s="9"/>
      <c r="R46" s="9"/>
      <c r="S46" s="9"/>
    </row>
    <row r="47" spans="1:19" ht="25.5" customHeight="1" x14ac:dyDescent="0.2">
      <c r="A47" s="26" t="s">
        <v>176</v>
      </c>
      <c r="B47" s="27" t="s">
        <v>177</v>
      </c>
      <c r="C47" s="28" t="s">
        <v>19</v>
      </c>
      <c r="D47" s="28" t="s">
        <v>178</v>
      </c>
      <c r="E47" s="29" t="s">
        <v>21</v>
      </c>
      <c r="F47" s="27">
        <f t="shared" si="0"/>
        <v>1976.5500000000002</v>
      </c>
      <c r="G47" s="57"/>
      <c r="H47" s="52" t="s">
        <v>179</v>
      </c>
      <c r="I47" s="31"/>
      <c r="J47" s="32"/>
      <c r="K47" s="9"/>
      <c r="L47" s="9"/>
      <c r="M47" s="9"/>
      <c r="N47" s="9"/>
      <c r="O47" s="9"/>
      <c r="P47" s="9"/>
      <c r="Q47" s="9"/>
      <c r="R47" s="9"/>
      <c r="S47" s="9"/>
    </row>
    <row r="48" spans="1:19" ht="25.5" customHeight="1" x14ac:dyDescent="0.2">
      <c r="A48" s="26" t="s">
        <v>180</v>
      </c>
      <c r="B48" s="27" t="s">
        <v>177</v>
      </c>
      <c r="C48" s="28" t="s">
        <v>19</v>
      </c>
      <c r="D48" s="28" t="s">
        <v>181</v>
      </c>
      <c r="E48" s="29" t="s">
        <v>21</v>
      </c>
      <c r="F48" s="27">
        <v>280</v>
      </c>
      <c r="G48" s="57"/>
      <c r="H48" s="52" t="s">
        <v>179</v>
      </c>
      <c r="I48" s="31"/>
      <c r="J48" s="32"/>
      <c r="K48" s="9"/>
      <c r="L48" s="9"/>
      <c r="M48" s="9"/>
      <c r="N48" s="9"/>
      <c r="O48" s="9"/>
      <c r="P48" s="9"/>
      <c r="Q48" s="9"/>
      <c r="R48" s="9"/>
      <c r="S48" s="9"/>
    </row>
    <row r="49" spans="1:26" ht="25.5" customHeight="1" x14ac:dyDescent="0.2">
      <c r="A49" s="26" t="s">
        <v>182</v>
      </c>
      <c r="B49" s="27" t="s">
        <v>177</v>
      </c>
      <c r="C49" s="28" t="s">
        <v>19</v>
      </c>
      <c r="D49" s="28" t="s">
        <v>183</v>
      </c>
      <c r="E49" s="29" t="s">
        <v>21</v>
      </c>
      <c r="F49" s="58">
        <f>260/1.3</f>
        <v>200</v>
      </c>
      <c r="G49" s="57"/>
      <c r="H49" s="52" t="s">
        <v>179</v>
      </c>
      <c r="I49" s="31"/>
      <c r="J49" s="32"/>
      <c r="K49" s="9"/>
      <c r="L49" s="9"/>
      <c r="M49" s="9"/>
      <c r="N49" s="9"/>
      <c r="O49" s="9"/>
      <c r="P49" s="9"/>
      <c r="Q49" s="9"/>
      <c r="R49" s="9"/>
      <c r="S49" s="9"/>
    </row>
    <row r="50" spans="1:26" ht="25.5" customHeight="1" x14ac:dyDescent="0.2">
      <c r="A50" s="26" t="s">
        <v>184</v>
      </c>
      <c r="B50" s="27" t="s">
        <v>185</v>
      </c>
      <c r="C50" s="28" t="s">
        <v>19</v>
      </c>
      <c r="D50" s="28" t="s">
        <v>186</v>
      </c>
      <c r="E50" s="29" t="s">
        <v>21</v>
      </c>
      <c r="F50" s="27">
        <f t="shared" ref="F50:F52" si="1">162+110.43+66.3+95+28.8+110</f>
        <v>572.53</v>
      </c>
      <c r="G50" s="57"/>
      <c r="H50" s="52" t="s">
        <v>187</v>
      </c>
      <c r="I50" s="31"/>
      <c r="J50" s="32"/>
      <c r="K50" s="9"/>
      <c r="L50" s="9"/>
      <c r="M50" s="9"/>
      <c r="N50" s="9"/>
      <c r="O50" s="9"/>
      <c r="P50" s="9"/>
      <c r="Q50" s="9"/>
      <c r="R50" s="9"/>
      <c r="S50" s="9"/>
    </row>
    <row r="51" spans="1:26" ht="24" customHeight="1" x14ac:dyDescent="0.2">
      <c r="A51" s="26" t="s">
        <v>188</v>
      </c>
      <c r="B51" s="27" t="s">
        <v>189</v>
      </c>
      <c r="C51" s="28" t="s">
        <v>19</v>
      </c>
      <c r="D51" s="28" t="s">
        <v>190</v>
      </c>
      <c r="E51" s="29" t="s">
        <v>21</v>
      </c>
      <c r="F51" s="27">
        <f t="shared" si="1"/>
        <v>572.53</v>
      </c>
      <c r="G51" s="57"/>
      <c r="H51" s="52" t="s">
        <v>191</v>
      </c>
      <c r="I51" s="31"/>
      <c r="J51" s="32"/>
      <c r="K51" s="9"/>
      <c r="L51" s="9"/>
      <c r="M51" s="9"/>
      <c r="N51" s="9"/>
      <c r="O51" s="9"/>
      <c r="P51" s="9"/>
      <c r="Q51" s="9"/>
      <c r="R51" s="9"/>
      <c r="S51" s="9"/>
    </row>
    <row r="52" spans="1:26" ht="39" customHeight="1" x14ac:dyDescent="0.2">
      <c r="A52" s="26" t="s">
        <v>192</v>
      </c>
      <c r="B52" s="27" t="s">
        <v>193</v>
      </c>
      <c r="C52" s="28" t="s">
        <v>19</v>
      </c>
      <c r="D52" s="28" t="s">
        <v>194</v>
      </c>
      <c r="E52" s="29" t="s">
        <v>21</v>
      </c>
      <c r="F52" s="27">
        <f t="shared" si="1"/>
        <v>572.53</v>
      </c>
      <c r="G52" s="57"/>
      <c r="H52" s="52" t="s">
        <v>195</v>
      </c>
      <c r="I52" s="31"/>
      <c r="J52" s="32"/>
      <c r="K52" s="9"/>
      <c r="L52" s="9"/>
      <c r="M52" s="9"/>
      <c r="N52" s="9"/>
      <c r="O52" s="9"/>
      <c r="P52" s="9"/>
      <c r="Q52" s="9"/>
      <c r="R52" s="9"/>
      <c r="S52" s="9"/>
    </row>
    <row r="53" spans="1:26" ht="24" customHeight="1" x14ac:dyDescent="0.2">
      <c r="A53" s="36" t="s">
        <v>196</v>
      </c>
      <c r="B53" s="37"/>
      <c r="C53" s="37"/>
      <c r="D53" s="37" t="s">
        <v>197</v>
      </c>
      <c r="E53" s="37"/>
      <c r="F53" s="37"/>
      <c r="G53" s="17"/>
      <c r="H53" s="37"/>
      <c r="I53" s="39"/>
      <c r="J53" s="40"/>
    </row>
    <row r="54" spans="1:26" ht="24" customHeight="1" x14ac:dyDescent="0.2">
      <c r="A54" s="36" t="s">
        <v>198</v>
      </c>
      <c r="B54" s="37"/>
      <c r="C54" s="37"/>
      <c r="D54" s="37" t="s">
        <v>199</v>
      </c>
      <c r="E54" s="37"/>
      <c r="F54" s="37"/>
      <c r="G54" s="17"/>
      <c r="H54" s="37"/>
      <c r="I54" s="39"/>
      <c r="J54" s="40"/>
    </row>
    <row r="55" spans="1:26" ht="25.5" customHeight="1" x14ac:dyDescent="0.2">
      <c r="A55" s="26" t="s">
        <v>200</v>
      </c>
      <c r="B55" s="27" t="s">
        <v>201</v>
      </c>
      <c r="C55" s="28" t="s">
        <v>19</v>
      </c>
      <c r="D55" s="28" t="s">
        <v>202</v>
      </c>
      <c r="E55" s="29" t="s">
        <v>30</v>
      </c>
      <c r="F55" s="27">
        <v>32</v>
      </c>
      <c r="G55" s="59"/>
      <c r="H55" s="52" t="s">
        <v>203</v>
      </c>
      <c r="I55" s="31"/>
      <c r="J55" s="32"/>
      <c r="K55" s="9"/>
      <c r="L55" s="9"/>
      <c r="M55" s="9"/>
      <c r="N55" s="9"/>
      <c r="O55" s="9"/>
      <c r="P55" s="9"/>
      <c r="Q55" s="9"/>
      <c r="R55" s="9"/>
      <c r="S55" s="9"/>
    </row>
    <row r="56" spans="1:26" ht="25.5" customHeight="1" x14ac:dyDescent="0.2">
      <c r="A56" s="26" t="s">
        <v>204</v>
      </c>
      <c r="B56" s="27" t="s">
        <v>205</v>
      </c>
      <c r="C56" s="28" t="s">
        <v>19</v>
      </c>
      <c r="D56" s="28" t="s">
        <v>206</v>
      </c>
      <c r="E56" s="29" t="s">
        <v>21</v>
      </c>
      <c r="F56" s="27">
        <v>700</v>
      </c>
      <c r="G56" s="59"/>
      <c r="H56" s="52" t="s">
        <v>207</v>
      </c>
      <c r="I56" s="31"/>
      <c r="J56" s="32"/>
      <c r="K56" s="9"/>
      <c r="L56" s="9"/>
      <c r="M56" s="9"/>
      <c r="N56" s="9"/>
      <c r="O56" s="9"/>
      <c r="P56" s="9"/>
      <c r="Q56" s="9"/>
      <c r="R56" s="9"/>
      <c r="S56" s="9"/>
    </row>
    <row r="57" spans="1:26" ht="39" customHeight="1" x14ac:dyDescent="0.2">
      <c r="A57" s="26" t="s">
        <v>208</v>
      </c>
      <c r="B57" s="27" t="s">
        <v>209</v>
      </c>
      <c r="C57" s="28" t="s">
        <v>19</v>
      </c>
      <c r="D57" s="28" t="s">
        <v>210</v>
      </c>
      <c r="E57" s="29" t="s">
        <v>211</v>
      </c>
      <c r="F57" s="27">
        <v>1400</v>
      </c>
      <c r="G57" s="59"/>
      <c r="H57" s="52" t="s">
        <v>212</v>
      </c>
      <c r="I57" s="31"/>
      <c r="J57" s="32"/>
      <c r="K57" s="9"/>
      <c r="L57" s="9"/>
      <c r="M57" s="9"/>
      <c r="N57" s="9"/>
      <c r="O57" s="9"/>
      <c r="P57" s="9"/>
      <c r="Q57" s="9"/>
      <c r="R57" s="9"/>
      <c r="S57" s="9"/>
    </row>
    <row r="58" spans="1:26" ht="24" customHeight="1" x14ac:dyDescent="0.2">
      <c r="A58" s="36" t="s">
        <v>213</v>
      </c>
      <c r="B58" s="37"/>
      <c r="C58" s="37"/>
      <c r="D58" s="37" t="s">
        <v>214</v>
      </c>
      <c r="E58" s="37"/>
      <c r="F58" s="37"/>
      <c r="G58" s="17"/>
      <c r="H58" s="37"/>
      <c r="I58" s="39"/>
      <c r="J58" s="40"/>
    </row>
    <row r="59" spans="1:26" ht="25.5" customHeight="1" x14ac:dyDescent="0.2">
      <c r="A59" s="26" t="s">
        <v>215</v>
      </c>
      <c r="B59" s="27" t="s">
        <v>216</v>
      </c>
      <c r="C59" s="28" t="s">
        <v>19</v>
      </c>
      <c r="D59" s="28" t="s">
        <v>217</v>
      </c>
      <c r="E59" s="29" t="s">
        <v>35</v>
      </c>
      <c r="F59" s="27">
        <v>4</v>
      </c>
      <c r="G59" s="60"/>
      <c r="H59" s="43" t="s">
        <v>218</v>
      </c>
      <c r="I59" s="31"/>
      <c r="J59" s="32"/>
      <c r="K59" s="9"/>
      <c r="L59" s="9"/>
      <c r="M59" s="9"/>
      <c r="N59" s="9"/>
      <c r="O59" s="9"/>
      <c r="P59" s="9"/>
      <c r="Q59" s="9"/>
      <c r="R59" s="9"/>
      <c r="S59" s="9"/>
    </row>
    <row r="60" spans="1:26" ht="25.5" customHeight="1" x14ac:dyDescent="0.2">
      <c r="A60" s="26" t="s">
        <v>219</v>
      </c>
      <c r="B60" s="27" t="s">
        <v>220</v>
      </c>
      <c r="C60" s="28" t="s">
        <v>19</v>
      </c>
      <c r="D60" s="28" t="s">
        <v>221</v>
      </c>
      <c r="E60" s="29" t="s">
        <v>140</v>
      </c>
      <c r="F60" s="27">
        <v>160</v>
      </c>
      <c r="G60" s="60"/>
      <c r="H60" s="43" t="s">
        <v>222</v>
      </c>
      <c r="I60" s="31"/>
      <c r="J60" s="32"/>
      <c r="K60" s="9"/>
      <c r="L60" s="9"/>
      <c r="M60" s="9"/>
      <c r="N60" s="9"/>
      <c r="O60" s="9"/>
      <c r="P60" s="9"/>
      <c r="Q60" s="9"/>
      <c r="R60" s="9"/>
      <c r="S60" s="9"/>
    </row>
    <row r="61" spans="1:26" ht="25.5" customHeight="1" x14ac:dyDescent="0.2">
      <c r="A61" s="26" t="s">
        <v>223</v>
      </c>
      <c r="B61" s="27" t="s">
        <v>224</v>
      </c>
      <c r="C61" s="28" t="s">
        <v>19</v>
      </c>
      <c r="D61" s="28" t="s">
        <v>225</v>
      </c>
      <c r="E61" s="29" t="s">
        <v>35</v>
      </c>
      <c r="F61" s="27">
        <v>4</v>
      </c>
      <c r="G61" s="60"/>
      <c r="H61" s="43" t="s">
        <v>226</v>
      </c>
      <c r="I61" s="31"/>
      <c r="J61" s="32"/>
      <c r="K61" s="9"/>
      <c r="L61" s="9"/>
      <c r="M61" s="9"/>
      <c r="N61" s="9"/>
      <c r="O61" s="9"/>
      <c r="P61" s="9"/>
      <c r="Q61" s="9"/>
      <c r="R61" s="9"/>
      <c r="S61" s="9"/>
    </row>
    <row r="62" spans="1:26" ht="25.5" customHeight="1" x14ac:dyDescent="0.2">
      <c r="A62" s="26" t="s">
        <v>227</v>
      </c>
      <c r="B62" s="27"/>
      <c r="C62" s="28"/>
      <c r="D62" s="28" t="s">
        <v>228</v>
      </c>
      <c r="E62" s="29" t="s">
        <v>229</v>
      </c>
      <c r="F62" s="27"/>
      <c r="G62" s="60"/>
      <c r="H62" s="43" t="s">
        <v>230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1.75" customHeight="1" x14ac:dyDescent="0.2">
      <c r="A63" s="61"/>
      <c r="B63" s="62"/>
      <c r="C63" s="62"/>
      <c r="D63" s="62"/>
      <c r="E63" s="62"/>
      <c r="F63" s="62"/>
      <c r="G63" s="63">
        <f>G58+G54+G53+G43+G36+G33+G22+G14+G6</f>
        <v>0</v>
      </c>
      <c r="H63" s="64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26" ht="13.5" customHeight="1" x14ac:dyDescent="0.2">
      <c r="A64" s="65"/>
      <c r="B64" s="65"/>
      <c r="C64" s="65"/>
      <c r="D64" s="65"/>
      <c r="E64" s="65"/>
      <c r="F64" s="65"/>
      <c r="G64" s="66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1:19" ht="28.5" customHeight="1" x14ac:dyDescent="0.2">
      <c r="A65" s="92"/>
      <c r="B65" s="93"/>
      <c r="C65" s="93"/>
      <c r="D65" s="68"/>
      <c r="E65" s="67"/>
      <c r="F65" s="67"/>
      <c r="G65" s="94"/>
      <c r="H65" s="95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 ht="18" customHeight="1" x14ac:dyDescent="0.2">
      <c r="A66" s="69"/>
      <c r="B66" s="69"/>
      <c r="C66" s="69"/>
      <c r="D66" s="69"/>
      <c r="E66" s="69"/>
      <c r="F66" s="69"/>
      <c r="G66" s="69"/>
      <c r="H66" s="9"/>
      <c r="I66" s="8" t="e">
        <f>#REF!*15%</f>
        <v>#REF!</v>
      </c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19" ht="14.25" x14ac:dyDescent="0.2">
      <c r="A67" s="96"/>
      <c r="B67" s="93"/>
      <c r="C67" s="93"/>
      <c r="D67" s="93"/>
      <c r="E67" s="93"/>
      <c r="F67" s="93"/>
      <c r="G67" s="93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1:19" ht="13.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1:19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 ht="13.5" customHeight="1" x14ac:dyDescent="0.2">
      <c r="A71" s="9"/>
      <c r="B71" s="9"/>
      <c r="C71" s="9"/>
      <c r="D71" s="9"/>
      <c r="E71" s="9"/>
      <c r="F71" s="9"/>
      <c r="G71" s="7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1:19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1:19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1:19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1:19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1:19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1:19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1:19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1:19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1:19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19" ht="13.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1:19" ht="13.5" customHeight="1" x14ac:dyDescent="0.2">
      <c r="F89" s="9"/>
      <c r="G89" s="9"/>
    </row>
    <row r="90" spans="1:19" ht="13.5" customHeight="1" x14ac:dyDescent="0.2">
      <c r="F90" s="9"/>
      <c r="G90" s="9"/>
    </row>
    <row r="91" spans="1:19" ht="13.5" customHeight="1" x14ac:dyDescent="0.2">
      <c r="F91" s="9"/>
      <c r="G91" s="9"/>
    </row>
    <row r="92" spans="1:19" ht="13.5" customHeight="1" x14ac:dyDescent="0.2">
      <c r="F92" s="9"/>
      <c r="G92" s="9"/>
    </row>
    <row r="93" spans="1:19" ht="13.5" customHeight="1" x14ac:dyDescent="0.2">
      <c r="F93" s="9"/>
      <c r="G93" s="9"/>
    </row>
    <row r="94" spans="1:19" ht="13.5" customHeight="1" x14ac:dyDescent="0.2">
      <c r="F94" s="9"/>
      <c r="G94" s="9"/>
    </row>
    <row r="95" spans="1:19" ht="13.5" customHeight="1" x14ac:dyDescent="0.2">
      <c r="F95" s="9"/>
      <c r="G95" s="9"/>
    </row>
    <row r="96" spans="1:19" ht="13.5" customHeight="1" x14ac:dyDescent="0.2">
      <c r="F96" s="9"/>
      <c r="G96" s="9"/>
    </row>
    <row r="97" spans="6:7" ht="13.5" customHeight="1" x14ac:dyDescent="0.2">
      <c r="F97" s="9"/>
      <c r="G97" s="9"/>
    </row>
    <row r="98" spans="6:7" ht="13.5" customHeight="1" x14ac:dyDescent="0.2">
      <c r="F98" s="9"/>
      <c r="G98" s="9"/>
    </row>
    <row r="99" spans="6:7" ht="13.5" customHeight="1" x14ac:dyDescent="0.2">
      <c r="F99" s="9"/>
      <c r="G99" s="9"/>
    </row>
    <row r="100" spans="6:7" ht="13.5" customHeight="1" x14ac:dyDescent="0.2">
      <c r="F100" s="9"/>
      <c r="G100" s="9"/>
    </row>
    <row r="101" spans="6:7" ht="13.5" customHeight="1" x14ac:dyDescent="0.2">
      <c r="F101" s="9"/>
      <c r="G101" s="9"/>
    </row>
    <row r="102" spans="6:7" ht="13.5" customHeight="1" x14ac:dyDescent="0.2">
      <c r="F102" s="9"/>
      <c r="G102" s="9"/>
    </row>
    <row r="103" spans="6:7" ht="13.5" customHeight="1" x14ac:dyDescent="0.2">
      <c r="F103" s="9"/>
      <c r="G103" s="9"/>
    </row>
    <row r="104" spans="6:7" ht="13.5" customHeight="1" x14ac:dyDescent="0.2">
      <c r="F104" s="9"/>
      <c r="G104" s="9"/>
    </row>
    <row r="105" spans="6:7" ht="13.5" customHeight="1" x14ac:dyDescent="0.2">
      <c r="F105" s="9"/>
      <c r="G105" s="9"/>
    </row>
    <row r="106" spans="6:7" ht="13.5" customHeight="1" x14ac:dyDescent="0.2">
      <c r="F106" s="9"/>
      <c r="G106" s="9"/>
    </row>
    <row r="107" spans="6:7" ht="13.5" customHeight="1" x14ac:dyDescent="0.2">
      <c r="F107" s="9"/>
      <c r="G107" s="9"/>
    </row>
    <row r="108" spans="6:7" ht="13.5" customHeight="1" x14ac:dyDescent="0.2">
      <c r="F108" s="9"/>
      <c r="G108" s="9"/>
    </row>
    <row r="109" spans="6:7" ht="13.5" customHeight="1" x14ac:dyDescent="0.2">
      <c r="F109" s="9"/>
      <c r="G109" s="9"/>
    </row>
    <row r="110" spans="6:7" ht="13.5" customHeight="1" x14ac:dyDescent="0.2">
      <c r="F110" s="9"/>
      <c r="G110" s="9"/>
    </row>
    <row r="111" spans="6:7" ht="13.5" customHeight="1" x14ac:dyDescent="0.2">
      <c r="F111" s="9"/>
      <c r="G111" s="9"/>
    </row>
    <row r="112" spans="6:7" ht="13.5" customHeight="1" x14ac:dyDescent="0.2">
      <c r="F112" s="9"/>
      <c r="G112" s="9"/>
    </row>
    <row r="113" spans="6:7" ht="13.5" customHeight="1" x14ac:dyDescent="0.2">
      <c r="F113" s="9"/>
      <c r="G113" s="9"/>
    </row>
    <row r="114" spans="6:7" ht="13.5" customHeight="1" x14ac:dyDescent="0.2">
      <c r="F114" s="9"/>
      <c r="G114" s="9"/>
    </row>
    <row r="115" spans="6:7" ht="13.5" customHeight="1" x14ac:dyDescent="0.2">
      <c r="F115" s="9"/>
      <c r="G115" s="9"/>
    </row>
    <row r="116" spans="6:7" ht="13.5" customHeight="1" x14ac:dyDescent="0.2">
      <c r="F116" s="9"/>
      <c r="G116" s="9"/>
    </row>
    <row r="117" spans="6:7" ht="13.5" customHeight="1" x14ac:dyDescent="0.2">
      <c r="F117" s="9"/>
      <c r="G117" s="9"/>
    </row>
    <row r="118" spans="6:7" ht="13.5" customHeight="1" x14ac:dyDescent="0.2">
      <c r="F118" s="9"/>
      <c r="G118" s="9"/>
    </row>
    <row r="119" spans="6:7" ht="13.5" customHeight="1" x14ac:dyDescent="0.2">
      <c r="F119" s="9"/>
      <c r="G119" s="9"/>
    </row>
    <row r="120" spans="6:7" ht="13.5" customHeight="1" x14ac:dyDescent="0.2">
      <c r="F120" s="9"/>
      <c r="G120" s="9"/>
    </row>
    <row r="121" spans="6:7" ht="13.5" customHeight="1" x14ac:dyDescent="0.2">
      <c r="F121" s="9"/>
      <c r="G121" s="9"/>
    </row>
    <row r="122" spans="6:7" ht="13.5" customHeight="1" x14ac:dyDescent="0.2">
      <c r="F122" s="9"/>
      <c r="G122" s="9"/>
    </row>
    <row r="123" spans="6:7" ht="13.5" customHeight="1" x14ac:dyDescent="0.2">
      <c r="F123" s="9"/>
      <c r="G123" s="9"/>
    </row>
    <row r="124" spans="6:7" ht="13.5" customHeight="1" x14ac:dyDescent="0.2">
      <c r="F124" s="9"/>
      <c r="G124" s="9"/>
    </row>
    <row r="125" spans="6:7" ht="13.5" customHeight="1" x14ac:dyDescent="0.2">
      <c r="F125" s="9"/>
      <c r="G125" s="9"/>
    </row>
    <row r="126" spans="6:7" ht="13.5" customHeight="1" x14ac:dyDescent="0.2">
      <c r="F126" s="9"/>
      <c r="G126" s="9"/>
    </row>
    <row r="127" spans="6:7" ht="13.5" customHeight="1" x14ac:dyDescent="0.2">
      <c r="F127" s="9"/>
      <c r="G127" s="9"/>
    </row>
    <row r="128" spans="6:7" ht="13.5" customHeight="1" x14ac:dyDescent="0.2">
      <c r="F128" s="9"/>
      <c r="G128" s="9"/>
    </row>
    <row r="129" spans="6:7" ht="13.5" customHeight="1" x14ac:dyDescent="0.2">
      <c r="F129" s="9"/>
      <c r="G129" s="9"/>
    </row>
    <row r="130" spans="6:7" ht="13.5" customHeight="1" x14ac:dyDescent="0.2">
      <c r="F130" s="9"/>
      <c r="G130" s="9"/>
    </row>
    <row r="131" spans="6:7" ht="13.5" customHeight="1" x14ac:dyDescent="0.2">
      <c r="F131" s="9"/>
      <c r="G131" s="9"/>
    </row>
    <row r="132" spans="6:7" ht="13.5" customHeight="1" x14ac:dyDescent="0.2">
      <c r="F132" s="9"/>
      <c r="G132" s="9"/>
    </row>
    <row r="133" spans="6:7" ht="13.5" customHeight="1" x14ac:dyDescent="0.2">
      <c r="F133" s="9"/>
      <c r="G133" s="9"/>
    </row>
    <row r="134" spans="6:7" ht="13.5" customHeight="1" x14ac:dyDescent="0.2">
      <c r="F134" s="9"/>
      <c r="G134" s="9"/>
    </row>
    <row r="135" spans="6:7" ht="13.5" customHeight="1" x14ac:dyDescent="0.2">
      <c r="F135" s="9"/>
      <c r="G135" s="9"/>
    </row>
    <row r="136" spans="6:7" ht="13.5" customHeight="1" x14ac:dyDescent="0.2">
      <c r="F136" s="9"/>
      <c r="G136" s="9"/>
    </row>
    <row r="137" spans="6:7" ht="13.5" customHeight="1" x14ac:dyDescent="0.2">
      <c r="F137" s="9"/>
      <c r="G137" s="9"/>
    </row>
    <row r="138" spans="6:7" ht="13.5" customHeight="1" x14ac:dyDescent="0.2">
      <c r="F138" s="9"/>
      <c r="G138" s="9"/>
    </row>
    <row r="139" spans="6:7" ht="13.5" customHeight="1" x14ac:dyDescent="0.2">
      <c r="F139" s="9"/>
      <c r="G139" s="9"/>
    </row>
    <row r="140" spans="6:7" ht="13.5" customHeight="1" x14ac:dyDescent="0.2">
      <c r="F140" s="9"/>
      <c r="G140" s="9"/>
    </row>
    <row r="141" spans="6:7" ht="13.5" customHeight="1" x14ac:dyDescent="0.2">
      <c r="F141" s="9"/>
      <c r="G141" s="9"/>
    </row>
    <row r="142" spans="6:7" ht="13.5" customHeight="1" x14ac:dyDescent="0.2">
      <c r="F142" s="9"/>
      <c r="G142" s="9"/>
    </row>
    <row r="143" spans="6:7" ht="13.5" customHeight="1" x14ac:dyDescent="0.2">
      <c r="F143" s="9"/>
      <c r="G143" s="9"/>
    </row>
    <row r="144" spans="6:7" ht="13.5" customHeight="1" x14ac:dyDescent="0.2">
      <c r="F144" s="9"/>
      <c r="G144" s="9"/>
    </row>
    <row r="145" spans="6:7" ht="13.5" customHeight="1" x14ac:dyDescent="0.2">
      <c r="F145" s="9"/>
      <c r="G145" s="9"/>
    </row>
    <row r="146" spans="6:7" ht="13.5" customHeight="1" x14ac:dyDescent="0.2">
      <c r="F146" s="9"/>
      <c r="G146" s="9"/>
    </row>
    <row r="147" spans="6:7" ht="13.5" customHeight="1" x14ac:dyDescent="0.2">
      <c r="F147" s="9"/>
      <c r="G147" s="9"/>
    </row>
    <row r="148" spans="6:7" ht="13.5" customHeight="1" x14ac:dyDescent="0.2">
      <c r="F148" s="9"/>
      <c r="G148" s="9"/>
    </row>
    <row r="149" spans="6:7" ht="13.5" customHeight="1" x14ac:dyDescent="0.2">
      <c r="F149" s="9"/>
      <c r="G149" s="9"/>
    </row>
    <row r="150" spans="6:7" ht="13.5" customHeight="1" x14ac:dyDescent="0.2">
      <c r="F150" s="9"/>
      <c r="G150" s="9"/>
    </row>
    <row r="151" spans="6:7" ht="13.5" customHeight="1" x14ac:dyDescent="0.2">
      <c r="F151" s="9"/>
      <c r="G151" s="9"/>
    </row>
    <row r="152" spans="6:7" ht="13.5" customHeight="1" x14ac:dyDescent="0.2">
      <c r="F152" s="9"/>
      <c r="G152" s="9"/>
    </row>
    <row r="153" spans="6:7" ht="13.5" customHeight="1" x14ac:dyDescent="0.2">
      <c r="F153" s="9"/>
      <c r="G153" s="9"/>
    </row>
    <row r="154" spans="6:7" ht="13.5" customHeight="1" x14ac:dyDescent="0.2">
      <c r="F154" s="9"/>
      <c r="G154" s="9"/>
    </row>
    <row r="155" spans="6:7" ht="13.5" customHeight="1" x14ac:dyDescent="0.2">
      <c r="F155" s="9"/>
      <c r="G155" s="9"/>
    </row>
    <row r="156" spans="6:7" ht="13.5" customHeight="1" x14ac:dyDescent="0.2">
      <c r="F156" s="9"/>
      <c r="G156" s="9"/>
    </row>
    <row r="157" spans="6:7" ht="13.5" customHeight="1" x14ac:dyDescent="0.2">
      <c r="F157" s="9"/>
      <c r="G157" s="9"/>
    </row>
    <row r="158" spans="6:7" ht="13.5" customHeight="1" x14ac:dyDescent="0.2">
      <c r="F158" s="9"/>
      <c r="G158" s="9"/>
    </row>
    <row r="159" spans="6:7" ht="13.5" customHeight="1" x14ac:dyDescent="0.2">
      <c r="F159" s="9"/>
      <c r="G159" s="9"/>
    </row>
    <row r="160" spans="6:7" ht="13.5" customHeight="1" x14ac:dyDescent="0.2">
      <c r="F160" s="9"/>
      <c r="G160" s="9"/>
    </row>
    <row r="161" spans="6:7" ht="13.5" customHeight="1" x14ac:dyDescent="0.2">
      <c r="F161" s="9"/>
      <c r="G161" s="9"/>
    </row>
    <row r="162" spans="6:7" ht="13.5" customHeight="1" x14ac:dyDescent="0.2">
      <c r="F162" s="9"/>
      <c r="G162" s="9"/>
    </row>
    <row r="163" spans="6:7" ht="13.5" customHeight="1" x14ac:dyDescent="0.2">
      <c r="F163" s="9"/>
      <c r="G163" s="9"/>
    </row>
    <row r="164" spans="6:7" ht="13.5" customHeight="1" x14ac:dyDescent="0.2">
      <c r="F164" s="9"/>
      <c r="G164" s="9"/>
    </row>
    <row r="165" spans="6:7" ht="13.5" customHeight="1" x14ac:dyDescent="0.2">
      <c r="F165" s="9"/>
      <c r="G165" s="9"/>
    </row>
    <row r="166" spans="6:7" ht="13.5" customHeight="1" x14ac:dyDescent="0.2">
      <c r="F166" s="9"/>
      <c r="G166" s="9"/>
    </row>
    <row r="167" spans="6:7" ht="13.5" customHeight="1" x14ac:dyDescent="0.2">
      <c r="F167" s="9"/>
      <c r="G167" s="9"/>
    </row>
    <row r="168" spans="6:7" ht="13.5" customHeight="1" x14ac:dyDescent="0.2">
      <c r="F168" s="9"/>
      <c r="G168" s="9"/>
    </row>
    <row r="169" spans="6:7" ht="13.5" customHeight="1" x14ac:dyDescent="0.2">
      <c r="F169" s="9"/>
      <c r="G169" s="9"/>
    </row>
    <row r="170" spans="6:7" ht="13.5" customHeight="1" x14ac:dyDescent="0.2">
      <c r="F170" s="9"/>
      <c r="G170" s="9"/>
    </row>
    <row r="171" spans="6:7" ht="13.5" customHeight="1" x14ac:dyDescent="0.2">
      <c r="F171" s="9"/>
      <c r="G171" s="9"/>
    </row>
    <row r="172" spans="6:7" ht="13.5" customHeight="1" x14ac:dyDescent="0.2">
      <c r="F172" s="9"/>
      <c r="G172" s="9"/>
    </row>
    <row r="173" spans="6:7" ht="13.5" customHeight="1" x14ac:dyDescent="0.2">
      <c r="F173" s="9"/>
      <c r="G173" s="9"/>
    </row>
    <row r="174" spans="6:7" ht="13.5" customHeight="1" x14ac:dyDescent="0.2">
      <c r="F174" s="9"/>
      <c r="G174" s="9"/>
    </row>
    <row r="175" spans="6:7" ht="13.5" customHeight="1" x14ac:dyDescent="0.2">
      <c r="F175" s="9"/>
      <c r="G175" s="9"/>
    </row>
    <row r="176" spans="6:7" ht="13.5" customHeight="1" x14ac:dyDescent="0.2">
      <c r="F176" s="9"/>
      <c r="G176" s="9"/>
    </row>
    <row r="177" spans="6:7" ht="13.5" customHeight="1" x14ac:dyDescent="0.2">
      <c r="F177" s="9"/>
      <c r="G177" s="9"/>
    </row>
    <row r="178" spans="6:7" ht="13.5" customHeight="1" x14ac:dyDescent="0.2">
      <c r="F178" s="9"/>
      <c r="G178" s="9"/>
    </row>
    <row r="179" spans="6:7" ht="13.5" customHeight="1" x14ac:dyDescent="0.2">
      <c r="F179" s="9"/>
      <c r="G179" s="9"/>
    </row>
    <row r="180" spans="6:7" ht="13.5" customHeight="1" x14ac:dyDescent="0.2">
      <c r="F180" s="9"/>
      <c r="G180" s="9"/>
    </row>
    <row r="181" spans="6:7" ht="13.5" customHeight="1" x14ac:dyDescent="0.2">
      <c r="F181" s="9"/>
      <c r="G181" s="9"/>
    </row>
    <row r="182" spans="6:7" ht="13.5" customHeight="1" x14ac:dyDescent="0.2">
      <c r="F182" s="9"/>
      <c r="G182" s="9"/>
    </row>
    <row r="183" spans="6:7" ht="13.5" customHeight="1" x14ac:dyDescent="0.2">
      <c r="F183" s="9"/>
      <c r="G183" s="9"/>
    </row>
    <row r="184" spans="6:7" ht="13.5" customHeight="1" x14ac:dyDescent="0.2">
      <c r="F184" s="9"/>
      <c r="G184" s="9"/>
    </row>
    <row r="185" spans="6:7" ht="13.5" customHeight="1" x14ac:dyDescent="0.2">
      <c r="F185" s="9"/>
      <c r="G185" s="9"/>
    </row>
    <row r="186" spans="6:7" ht="13.5" customHeight="1" x14ac:dyDescent="0.2">
      <c r="F186" s="9"/>
      <c r="G186" s="9"/>
    </row>
    <row r="187" spans="6:7" ht="13.5" customHeight="1" x14ac:dyDescent="0.2">
      <c r="F187" s="9"/>
      <c r="G187" s="9"/>
    </row>
    <row r="188" spans="6:7" ht="13.5" customHeight="1" x14ac:dyDescent="0.2">
      <c r="F188" s="9"/>
      <c r="G188" s="9"/>
    </row>
    <row r="189" spans="6:7" ht="13.5" customHeight="1" x14ac:dyDescent="0.2">
      <c r="F189" s="9"/>
      <c r="G189" s="9"/>
    </row>
    <row r="190" spans="6:7" ht="13.5" customHeight="1" x14ac:dyDescent="0.2">
      <c r="F190" s="9"/>
      <c r="G190" s="9"/>
    </row>
    <row r="191" spans="6:7" ht="13.5" customHeight="1" x14ac:dyDescent="0.2">
      <c r="F191" s="9"/>
      <c r="G191" s="9"/>
    </row>
    <row r="192" spans="6:7" ht="13.5" customHeight="1" x14ac:dyDescent="0.2">
      <c r="F192" s="9"/>
      <c r="G192" s="9"/>
    </row>
    <row r="193" spans="6:7" ht="13.5" customHeight="1" x14ac:dyDescent="0.2">
      <c r="F193" s="9"/>
      <c r="G193" s="9"/>
    </row>
    <row r="194" spans="6:7" ht="13.5" customHeight="1" x14ac:dyDescent="0.2">
      <c r="F194" s="9"/>
      <c r="G194" s="9"/>
    </row>
    <row r="195" spans="6:7" ht="13.5" customHeight="1" x14ac:dyDescent="0.2">
      <c r="F195" s="9"/>
      <c r="G195" s="9"/>
    </row>
    <row r="196" spans="6:7" ht="13.5" customHeight="1" x14ac:dyDescent="0.2">
      <c r="F196" s="9"/>
      <c r="G196" s="9"/>
    </row>
    <row r="197" spans="6:7" ht="13.5" customHeight="1" x14ac:dyDescent="0.2">
      <c r="F197" s="9"/>
      <c r="G197" s="9"/>
    </row>
    <row r="198" spans="6:7" ht="13.5" customHeight="1" x14ac:dyDescent="0.2">
      <c r="F198" s="9"/>
      <c r="G198" s="9"/>
    </row>
    <row r="199" spans="6:7" ht="13.5" customHeight="1" x14ac:dyDescent="0.2">
      <c r="F199" s="9"/>
      <c r="G199" s="9"/>
    </row>
    <row r="200" spans="6:7" ht="13.5" customHeight="1" x14ac:dyDescent="0.2">
      <c r="F200" s="9"/>
      <c r="G200" s="9"/>
    </row>
    <row r="201" spans="6:7" ht="13.5" customHeight="1" x14ac:dyDescent="0.2">
      <c r="F201" s="9"/>
      <c r="G201" s="9"/>
    </row>
    <row r="202" spans="6:7" ht="13.5" customHeight="1" x14ac:dyDescent="0.2">
      <c r="F202" s="9"/>
      <c r="G202" s="9"/>
    </row>
    <row r="203" spans="6:7" ht="13.5" customHeight="1" x14ac:dyDescent="0.2">
      <c r="F203" s="9"/>
      <c r="G203" s="9"/>
    </row>
    <row r="204" spans="6:7" ht="13.5" customHeight="1" x14ac:dyDescent="0.2">
      <c r="F204" s="9"/>
      <c r="G204" s="9"/>
    </row>
    <row r="205" spans="6:7" ht="13.5" customHeight="1" x14ac:dyDescent="0.2">
      <c r="F205" s="9"/>
      <c r="G205" s="9"/>
    </row>
    <row r="206" spans="6:7" ht="13.5" customHeight="1" x14ac:dyDescent="0.2">
      <c r="F206" s="9"/>
      <c r="G206" s="9"/>
    </row>
    <row r="207" spans="6:7" ht="13.5" customHeight="1" x14ac:dyDescent="0.2">
      <c r="F207" s="9"/>
      <c r="G207" s="9"/>
    </row>
    <row r="208" spans="6:7" ht="13.5" customHeight="1" x14ac:dyDescent="0.2">
      <c r="F208" s="9"/>
      <c r="G208" s="9"/>
    </row>
    <row r="209" spans="6:7" ht="13.5" customHeight="1" x14ac:dyDescent="0.2">
      <c r="F209" s="9"/>
      <c r="G209" s="9"/>
    </row>
    <row r="210" spans="6:7" ht="13.5" customHeight="1" x14ac:dyDescent="0.2">
      <c r="F210" s="9"/>
      <c r="G210" s="9"/>
    </row>
    <row r="211" spans="6:7" ht="13.5" customHeight="1" x14ac:dyDescent="0.2">
      <c r="F211" s="9"/>
      <c r="G211" s="9"/>
    </row>
    <row r="212" spans="6:7" ht="13.5" customHeight="1" x14ac:dyDescent="0.2">
      <c r="F212" s="9"/>
      <c r="G212" s="9"/>
    </row>
    <row r="213" spans="6:7" ht="13.5" customHeight="1" x14ac:dyDescent="0.2">
      <c r="F213" s="9"/>
      <c r="G213" s="9"/>
    </row>
    <row r="214" spans="6:7" ht="13.5" customHeight="1" x14ac:dyDescent="0.2">
      <c r="F214" s="9"/>
      <c r="G214" s="9"/>
    </row>
    <row r="215" spans="6:7" ht="13.5" customHeight="1" x14ac:dyDescent="0.2">
      <c r="F215" s="9"/>
      <c r="G215" s="9"/>
    </row>
    <row r="216" spans="6:7" ht="13.5" customHeight="1" x14ac:dyDescent="0.2">
      <c r="F216" s="9"/>
      <c r="G216" s="9"/>
    </row>
    <row r="217" spans="6:7" ht="13.5" customHeight="1" x14ac:dyDescent="0.2">
      <c r="F217" s="9"/>
      <c r="G217" s="9"/>
    </row>
    <row r="218" spans="6:7" ht="13.5" customHeight="1" x14ac:dyDescent="0.2">
      <c r="F218" s="9"/>
      <c r="G218" s="9"/>
    </row>
    <row r="219" spans="6:7" ht="13.5" customHeight="1" x14ac:dyDescent="0.2">
      <c r="F219" s="9"/>
      <c r="G219" s="9"/>
    </row>
    <row r="220" spans="6:7" ht="13.5" customHeight="1" x14ac:dyDescent="0.2">
      <c r="F220" s="9"/>
      <c r="G220" s="9"/>
    </row>
    <row r="221" spans="6:7" ht="13.5" customHeight="1" x14ac:dyDescent="0.2">
      <c r="F221" s="9"/>
      <c r="G221" s="9"/>
    </row>
    <row r="222" spans="6:7" ht="13.5" customHeight="1" x14ac:dyDescent="0.2">
      <c r="F222" s="9"/>
      <c r="G222" s="9"/>
    </row>
    <row r="223" spans="6:7" ht="13.5" customHeight="1" x14ac:dyDescent="0.2">
      <c r="F223" s="9"/>
      <c r="G223" s="9"/>
    </row>
    <row r="224" spans="6:7" ht="13.5" customHeight="1" x14ac:dyDescent="0.2">
      <c r="F224" s="9"/>
      <c r="G224" s="9"/>
    </row>
    <row r="225" spans="6:7" ht="13.5" customHeight="1" x14ac:dyDescent="0.2">
      <c r="F225" s="9"/>
      <c r="G225" s="9"/>
    </row>
    <row r="226" spans="6:7" ht="13.5" customHeight="1" x14ac:dyDescent="0.2">
      <c r="F226" s="9"/>
      <c r="G226" s="9"/>
    </row>
    <row r="227" spans="6:7" ht="13.5" customHeight="1" x14ac:dyDescent="0.2">
      <c r="F227" s="9"/>
      <c r="G227" s="9"/>
    </row>
    <row r="228" spans="6:7" ht="13.5" customHeight="1" x14ac:dyDescent="0.2">
      <c r="F228" s="9"/>
      <c r="G228" s="9"/>
    </row>
    <row r="229" spans="6:7" ht="13.5" customHeight="1" x14ac:dyDescent="0.2">
      <c r="F229" s="9"/>
      <c r="G229" s="9"/>
    </row>
    <row r="230" spans="6:7" ht="13.5" customHeight="1" x14ac:dyDescent="0.2">
      <c r="F230" s="9"/>
      <c r="G230" s="9"/>
    </row>
    <row r="231" spans="6:7" ht="13.5" customHeight="1" x14ac:dyDescent="0.2">
      <c r="F231" s="9"/>
      <c r="G231" s="9"/>
    </row>
    <row r="232" spans="6:7" ht="13.5" customHeight="1" x14ac:dyDescent="0.2">
      <c r="F232" s="9"/>
      <c r="G232" s="9"/>
    </row>
    <row r="233" spans="6:7" ht="13.5" customHeight="1" x14ac:dyDescent="0.2">
      <c r="F233" s="9"/>
      <c r="G233" s="9"/>
    </row>
    <row r="234" spans="6:7" ht="13.5" customHeight="1" x14ac:dyDescent="0.2">
      <c r="F234" s="9"/>
      <c r="G234" s="9"/>
    </row>
    <row r="235" spans="6:7" ht="13.5" customHeight="1" x14ac:dyDescent="0.2">
      <c r="F235" s="9"/>
      <c r="G235" s="9"/>
    </row>
    <row r="236" spans="6:7" ht="13.5" customHeight="1" x14ac:dyDescent="0.2">
      <c r="F236" s="9"/>
      <c r="G236" s="9"/>
    </row>
    <row r="237" spans="6:7" ht="13.5" customHeight="1" x14ac:dyDescent="0.2">
      <c r="F237" s="9"/>
      <c r="G237" s="9"/>
    </row>
    <row r="238" spans="6:7" ht="13.5" customHeight="1" x14ac:dyDescent="0.2">
      <c r="F238" s="9"/>
      <c r="G238" s="9"/>
    </row>
    <row r="239" spans="6:7" ht="13.5" customHeight="1" x14ac:dyDescent="0.2">
      <c r="F239" s="9"/>
      <c r="G239" s="9"/>
    </row>
    <row r="240" spans="6:7" ht="13.5" customHeight="1" x14ac:dyDescent="0.2">
      <c r="F240" s="9"/>
      <c r="G240" s="9"/>
    </row>
    <row r="241" spans="6:7" ht="13.5" customHeight="1" x14ac:dyDescent="0.2">
      <c r="F241" s="9"/>
      <c r="G241" s="9"/>
    </row>
    <row r="242" spans="6:7" ht="13.5" customHeight="1" x14ac:dyDescent="0.2">
      <c r="F242" s="9"/>
      <c r="G242" s="9"/>
    </row>
    <row r="243" spans="6:7" ht="13.5" customHeight="1" x14ac:dyDescent="0.2">
      <c r="F243" s="9"/>
      <c r="G243" s="9"/>
    </row>
    <row r="244" spans="6:7" ht="13.5" customHeight="1" x14ac:dyDescent="0.2">
      <c r="F244" s="9"/>
      <c r="G244" s="9"/>
    </row>
    <row r="245" spans="6:7" ht="13.5" customHeight="1" x14ac:dyDescent="0.2">
      <c r="F245" s="9"/>
      <c r="G245" s="9"/>
    </row>
    <row r="246" spans="6:7" ht="13.5" customHeight="1" x14ac:dyDescent="0.2">
      <c r="F246" s="9"/>
      <c r="G246" s="9"/>
    </row>
    <row r="247" spans="6:7" ht="13.5" customHeight="1" x14ac:dyDescent="0.2">
      <c r="F247" s="9"/>
      <c r="G247" s="9"/>
    </row>
    <row r="248" spans="6:7" ht="13.5" customHeight="1" x14ac:dyDescent="0.2">
      <c r="F248" s="9"/>
      <c r="G248" s="9"/>
    </row>
    <row r="249" spans="6:7" ht="13.5" customHeight="1" x14ac:dyDescent="0.2">
      <c r="F249" s="9"/>
      <c r="G249" s="9"/>
    </row>
    <row r="250" spans="6:7" ht="13.5" customHeight="1" x14ac:dyDescent="0.2">
      <c r="F250" s="9"/>
      <c r="G250" s="9"/>
    </row>
    <row r="251" spans="6:7" ht="13.5" customHeight="1" x14ac:dyDescent="0.2">
      <c r="F251" s="9"/>
      <c r="G251" s="9"/>
    </row>
    <row r="252" spans="6:7" ht="13.5" customHeight="1" x14ac:dyDescent="0.2">
      <c r="F252" s="9"/>
      <c r="G252" s="9"/>
    </row>
    <row r="253" spans="6:7" ht="13.5" customHeight="1" x14ac:dyDescent="0.2">
      <c r="F253" s="9"/>
      <c r="G253" s="9"/>
    </row>
    <row r="254" spans="6:7" ht="13.5" customHeight="1" x14ac:dyDescent="0.2">
      <c r="F254" s="9"/>
      <c r="G254" s="9"/>
    </row>
    <row r="255" spans="6:7" ht="13.5" customHeight="1" x14ac:dyDescent="0.2">
      <c r="F255" s="9"/>
      <c r="G255" s="9"/>
    </row>
    <row r="256" spans="6:7" ht="13.5" customHeight="1" x14ac:dyDescent="0.2">
      <c r="F256" s="9"/>
      <c r="G256" s="9"/>
    </row>
    <row r="257" spans="6:7" ht="13.5" customHeight="1" x14ac:dyDescent="0.2">
      <c r="F257" s="9"/>
      <c r="G257" s="9"/>
    </row>
    <row r="258" spans="6:7" ht="13.5" customHeight="1" x14ac:dyDescent="0.2">
      <c r="F258" s="9"/>
      <c r="G258" s="9"/>
    </row>
    <row r="259" spans="6:7" ht="13.5" customHeight="1" x14ac:dyDescent="0.2">
      <c r="F259" s="9"/>
      <c r="G259" s="9"/>
    </row>
    <row r="260" spans="6:7" ht="13.5" customHeight="1" x14ac:dyDescent="0.2">
      <c r="F260" s="9"/>
      <c r="G260" s="9"/>
    </row>
    <row r="261" spans="6:7" ht="13.5" customHeight="1" x14ac:dyDescent="0.2">
      <c r="F261" s="9"/>
      <c r="G261" s="9"/>
    </row>
    <row r="262" spans="6:7" ht="13.5" customHeight="1" x14ac:dyDescent="0.2">
      <c r="F262" s="9"/>
      <c r="G262" s="9"/>
    </row>
    <row r="263" spans="6:7" ht="13.5" customHeight="1" x14ac:dyDescent="0.2">
      <c r="F263" s="9"/>
      <c r="G263" s="9"/>
    </row>
    <row r="264" spans="6:7" ht="13.5" customHeight="1" x14ac:dyDescent="0.2">
      <c r="F264" s="9"/>
      <c r="G264" s="9"/>
    </row>
    <row r="265" spans="6:7" ht="13.5" customHeight="1" x14ac:dyDescent="0.2">
      <c r="F265" s="9"/>
      <c r="G265" s="9"/>
    </row>
    <row r="266" spans="6:7" ht="13.5" customHeight="1" x14ac:dyDescent="0.2">
      <c r="F266" s="9"/>
      <c r="G266" s="9"/>
    </row>
    <row r="267" spans="6:7" ht="13.5" customHeight="1" x14ac:dyDescent="0.2">
      <c r="F267" s="9"/>
      <c r="G267" s="9"/>
    </row>
    <row r="268" spans="6:7" ht="13.5" customHeight="1" x14ac:dyDescent="0.2">
      <c r="F268" s="9"/>
      <c r="G268" s="9"/>
    </row>
    <row r="269" spans="6:7" ht="13.5" customHeight="1" x14ac:dyDescent="0.2">
      <c r="F269" s="9"/>
      <c r="G269" s="9"/>
    </row>
    <row r="270" spans="6:7" ht="13.5" customHeight="1" x14ac:dyDescent="0.2">
      <c r="F270" s="9"/>
      <c r="G270" s="9"/>
    </row>
    <row r="271" spans="6:7" ht="13.5" customHeight="1" x14ac:dyDescent="0.2">
      <c r="F271" s="9"/>
      <c r="G271" s="9"/>
    </row>
    <row r="272" spans="6:7" ht="13.5" customHeight="1" x14ac:dyDescent="0.2">
      <c r="F272" s="9"/>
      <c r="G272" s="9"/>
    </row>
    <row r="273" spans="6:7" ht="13.5" customHeight="1" x14ac:dyDescent="0.2">
      <c r="F273" s="9"/>
      <c r="G273" s="9"/>
    </row>
    <row r="274" spans="6:7" ht="13.5" customHeight="1" x14ac:dyDescent="0.2">
      <c r="F274" s="9"/>
      <c r="G274" s="9"/>
    </row>
    <row r="275" spans="6:7" ht="13.5" customHeight="1" x14ac:dyDescent="0.2">
      <c r="F275" s="9"/>
      <c r="G275" s="9"/>
    </row>
    <row r="276" spans="6:7" ht="13.5" customHeight="1" x14ac:dyDescent="0.2">
      <c r="F276" s="9"/>
      <c r="G276" s="9"/>
    </row>
    <row r="277" spans="6:7" ht="13.5" customHeight="1" x14ac:dyDescent="0.2">
      <c r="F277" s="9"/>
      <c r="G277" s="9"/>
    </row>
    <row r="278" spans="6:7" ht="13.5" customHeight="1" x14ac:dyDescent="0.2">
      <c r="F278" s="9"/>
      <c r="G278" s="9"/>
    </row>
    <row r="279" spans="6:7" ht="13.5" customHeight="1" x14ac:dyDescent="0.2">
      <c r="F279" s="9"/>
      <c r="G279" s="9"/>
    </row>
    <row r="280" spans="6:7" ht="13.5" customHeight="1" x14ac:dyDescent="0.2">
      <c r="F280" s="9"/>
      <c r="G280" s="9"/>
    </row>
    <row r="281" spans="6:7" ht="13.5" customHeight="1" x14ac:dyDescent="0.2">
      <c r="F281" s="9"/>
      <c r="G281" s="9"/>
    </row>
    <row r="282" spans="6:7" ht="13.5" customHeight="1" x14ac:dyDescent="0.2">
      <c r="F282" s="9"/>
      <c r="G282" s="9"/>
    </row>
    <row r="283" spans="6:7" ht="13.5" customHeight="1" x14ac:dyDescent="0.2">
      <c r="F283" s="9"/>
      <c r="G283" s="9"/>
    </row>
    <row r="284" spans="6:7" ht="13.5" customHeight="1" x14ac:dyDescent="0.2">
      <c r="F284" s="9"/>
      <c r="G284" s="9"/>
    </row>
    <row r="285" spans="6:7" ht="13.5" customHeight="1" x14ac:dyDescent="0.2">
      <c r="F285" s="9"/>
      <c r="G285" s="9"/>
    </row>
    <row r="286" spans="6:7" ht="13.5" customHeight="1" x14ac:dyDescent="0.2">
      <c r="F286" s="9"/>
      <c r="G286" s="9"/>
    </row>
    <row r="287" spans="6:7" ht="13.5" customHeight="1" x14ac:dyDescent="0.2">
      <c r="F287" s="9"/>
      <c r="G287" s="9"/>
    </row>
    <row r="288" spans="6:7" ht="13.5" customHeight="1" x14ac:dyDescent="0.2">
      <c r="F288" s="9"/>
      <c r="G288" s="9"/>
    </row>
    <row r="289" spans="6:7" ht="13.5" customHeight="1" x14ac:dyDescent="0.2">
      <c r="F289" s="9"/>
      <c r="G289" s="9"/>
    </row>
    <row r="290" spans="6:7" ht="13.5" customHeight="1" x14ac:dyDescent="0.2">
      <c r="F290" s="9"/>
      <c r="G290" s="9"/>
    </row>
    <row r="291" spans="6:7" ht="13.5" customHeight="1" x14ac:dyDescent="0.2">
      <c r="F291" s="9"/>
      <c r="G291" s="9"/>
    </row>
    <row r="292" spans="6:7" ht="13.5" customHeight="1" x14ac:dyDescent="0.2">
      <c r="F292" s="9"/>
      <c r="G292" s="9"/>
    </row>
    <row r="293" spans="6:7" ht="13.5" customHeight="1" x14ac:dyDescent="0.2">
      <c r="F293" s="9"/>
      <c r="G293" s="9"/>
    </row>
    <row r="294" spans="6:7" ht="13.5" customHeight="1" x14ac:dyDescent="0.2">
      <c r="F294" s="9"/>
      <c r="G294" s="9"/>
    </row>
    <row r="295" spans="6:7" ht="13.5" customHeight="1" x14ac:dyDescent="0.2">
      <c r="F295" s="9"/>
      <c r="G295" s="9"/>
    </row>
    <row r="296" spans="6:7" ht="13.5" customHeight="1" x14ac:dyDescent="0.2">
      <c r="F296" s="9"/>
      <c r="G296" s="9"/>
    </row>
    <row r="297" spans="6:7" ht="13.5" customHeight="1" x14ac:dyDescent="0.2">
      <c r="F297" s="9"/>
      <c r="G297" s="9"/>
    </row>
    <row r="298" spans="6:7" ht="13.5" customHeight="1" x14ac:dyDescent="0.2">
      <c r="F298" s="9"/>
      <c r="G298" s="9"/>
    </row>
    <row r="299" spans="6:7" ht="13.5" customHeight="1" x14ac:dyDescent="0.2">
      <c r="F299" s="9"/>
      <c r="G299" s="9"/>
    </row>
    <row r="300" spans="6:7" ht="13.5" customHeight="1" x14ac:dyDescent="0.2">
      <c r="F300" s="9"/>
      <c r="G300" s="9"/>
    </row>
    <row r="301" spans="6:7" ht="13.5" customHeight="1" x14ac:dyDescent="0.2">
      <c r="F301" s="9"/>
      <c r="G301" s="9"/>
    </row>
    <row r="302" spans="6:7" ht="13.5" customHeight="1" x14ac:dyDescent="0.2">
      <c r="F302" s="9"/>
      <c r="G302" s="9"/>
    </row>
    <row r="303" spans="6:7" ht="13.5" customHeight="1" x14ac:dyDescent="0.2">
      <c r="F303" s="9"/>
      <c r="G303" s="9"/>
    </row>
    <row r="304" spans="6:7" ht="13.5" customHeight="1" x14ac:dyDescent="0.2">
      <c r="F304" s="9"/>
      <c r="G304" s="9"/>
    </row>
    <row r="305" spans="6:7" ht="13.5" customHeight="1" x14ac:dyDescent="0.2">
      <c r="F305" s="9"/>
      <c r="G305" s="9"/>
    </row>
    <row r="306" spans="6:7" ht="13.5" customHeight="1" x14ac:dyDescent="0.2">
      <c r="F306" s="9"/>
      <c r="G306" s="9"/>
    </row>
    <row r="307" spans="6:7" ht="13.5" customHeight="1" x14ac:dyDescent="0.2">
      <c r="F307" s="9"/>
      <c r="G307" s="9"/>
    </row>
    <row r="308" spans="6:7" ht="13.5" customHeight="1" x14ac:dyDescent="0.2">
      <c r="F308" s="9"/>
      <c r="G308" s="9"/>
    </row>
    <row r="309" spans="6:7" ht="13.5" customHeight="1" x14ac:dyDescent="0.2">
      <c r="F309" s="9"/>
      <c r="G309" s="9"/>
    </row>
    <row r="310" spans="6:7" ht="13.5" customHeight="1" x14ac:dyDescent="0.2">
      <c r="F310" s="9"/>
      <c r="G310" s="9"/>
    </row>
    <row r="311" spans="6:7" ht="13.5" customHeight="1" x14ac:dyDescent="0.2">
      <c r="F311" s="9"/>
      <c r="G311" s="9"/>
    </row>
    <row r="312" spans="6:7" ht="13.5" customHeight="1" x14ac:dyDescent="0.2">
      <c r="F312" s="9"/>
      <c r="G312" s="9"/>
    </row>
    <row r="313" spans="6:7" ht="13.5" customHeight="1" x14ac:dyDescent="0.2">
      <c r="F313" s="9"/>
      <c r="G313" s="9"/>
    </row>
    <row r="314" spans="6:7" ht="13.5" customHeight="1" x14ac:dyDescent="0.2">
      <c r="F314" s="9"/>
      <c r="G314" s="9"/>
    </row>
    <row r="315" spans="6:7" ht="13.5" customHeight="1" x14ac:dyDescent="0.2">
      <c r="F315" s="9"/>
      <c r="G315" s="9"/>
    </row>
    <row r="316" spans="6:7" ht="13.5" customHeight="1" x14ac:dyDescent="0.2">
      <c r="F316" s="9"/>
      <c r="G316" s="9"/>
    </row>
    <row r="317" spans="6:7" ht="13.5" customHeight="1" x14ac:dyDescent="0.2">
      <c r="F317" s="9"/>
      <c r="G317" s="9"/>
    </row>
    <row r="318" spans="6:7" ht="13.5" customHeight="1" x14ac:dyDescent="0.2">
      <c r="F318" s="9"/>
      <c r="G318" s="9"/>
    </row>
    <row r="319" spans="6:7" ht="13.5" customHeight="1" x14ac:dyDescent="0.2">
      <c r="F319" s="9"/>
      <c r="G319" s="9"/>
    </row>
    <row r="320" spans="6:7" ht="13.5" customHeight="1" x14ac:dyDescent="0.2">
      <c r="F320" s="9"/>
      <c r="G320" s="9"/>
    </row>
    <row r="321" spans="6:7" ht="13.5" customHeight="1" x14ac:dyDescent="0.2">
      <c r="F321" s="9"/>
      <c r="G321" s="9"/>
    </row>
    <row r="322" spans="6:7" ht="13.5" customHeight="1" x14ac:dyDescent="0.2">
      <c r="F322" s="9"/>
      <c r="G322" s="9"/>
    </row>
    <row r="323" spans="6:7" ht="13.5" customHeight="1" x14ac:dyDescent="0.2">
      <c r="F323" s="9"/>
      <c r="G323" s="9"/>
    </row>
    <row r="324" spans="6:7" ht="13.5" customHeight="1" x14ac:dyDescent="0.2">
      <c r="F324" s="9"/>
      <c r="G324" s="9"/>
    </row>
    <row r="325" spans="6:7" ht="13.5" customHeight="1" x14ac:dyDescent="0.2">
      <c r="F325" s="9"/>
      <c r="G325" s="9"/>
    </row>
    <row r="326" spans="6:7" ht="13.5" customHeight="1" x14ac:dyDescent="0.2">
      <c r="F326" s="9"/>
      <c r="G326" s="9"/>
    </row>
    <row r="327" spans="6:7" ht="13.5" customHeight="1" x14ac:dyDescent="0.2">
      <c r="F327" s="9"/>
      <c r="G327" s="9"/>
    </row>
    <row r="328" spans="6:7" ht="13.5" customHeight="1" x14ac:dyDescent="0.2">
      <c r="F328" s="9"/>
      <c r="G328" s="9"/>
    </row>
    <row r="329" spans="6:7" ht="13.5" customHeight="1" x14ac:dyDescent="0.2">
      <c r="F329" s="9"/>
      <c r="G329" s="9"/>
    </row>
    <row r="330" spans="6:7" ht="13.5" customHeight="1" x14ac:dyDescent="0.2">
      <c r="F330" s="9"/>
      <c r="G330" s="9"/>
    </row>
    <row r="331" spans="6:7" ht="13.5" customHeight="1" x14ac:dyDescent="0.2">
      <c r="F331" s="9"/>
      <c r="G331" s="9"/>
    </row>
    <row r="332" spans="6:7" ht="13.5" customHeight="1" x14ac:dyDescent="0.2">
      <c r="F332" s="9"/>
      <c r="G332" s="9"/>
    </row>
    <row r="333" spans="6:7" ht="13.5" customHeight="1" x14ac:dyDescent="0.2">
      <c r="F333" s="9"/>
      <c r="G333" s="9"/>
    </row>
    <row r="334" spans="6:7" ht="13.5" customHeight="1" x14ac:dyDescent="0.2">
      <c r="F334" s="9"/>
      <c r="G334" s="9"/>
    </row>
    <row r="335" spans="6:7" ht="13.5" customHeight="1" x14ac:dyDescent="0.2">
      <c r="F335" s="9"/>
      <c r="G335" s="9"/>
    </row>
    <row r="336" spans="6:7" ht="13.5" customHeight="1" x14ac:dyDescent="0.2">
      <c r="F336" s="9"/>
      <c r="G336" s="9"/>
    </row>
    <row r="337" spans="6:7" ht="13.5" customHeight="1" x14ac:dyDescent="0.2">
      <c r="F337" s="9"/>
      <c r="G337" s="9"/>
    </row>
    <row r="338" spans="6:7" ht="13.5" customHeight="1" x14ac:dyDescent="0.2">
      <c r="F338" s="9"/>
      <c r="G338" s="9"/>
    </row>
    <row r="339" spans="6:7" ht="13.5" customHeight="1" x14ac:dyDescent="0.2">
      <c r="F339" s="9"/>
      <c r="G339" s="9"/>
    </row>
    <row r="340" spans="6:7" ht="13.5" customHeight="1" x14ac:dyDescent="0.2">
      <c r="F340" s="9"/>
      <c r="G340" s="9"/>
    </row>
    <row r="341" spans="6:7" ht="13.5" customHeight="1" x14ac:dyDescent="0.2">
      <c r="F341" s="9"/>
      <c r="G341" s="9"/>
    </row>
    <row r="342" spans="6:7" ht="13.5" customHeight="1" x14ac:dyDescent="0.2">
      <c r="F342" s="9"/>
      <c r="G342" s="9"/>
    </row>
    <row r="343" spans="6:7" ht="13.5" customHeight="1" x14ac:dyDescent="0.2">
      <c r="F343" s="9"/>
      <c r="G343" s="9"/>
    </row>
    <row r="344" spans="6:7" ht="13.5" customHeight="1" x14ac:dyDescent="0.2">
      <c r="F344" s="9"/>
      <c r="G344" s="9"/>
    </row>
    <row r="345" spans="6:7" ht="13.5" customHeight="1" x14ac:dyDescent="0.2">
      <c r="F345" s="9"/>
      <c r="G345" s="9"/>
    </row>
    <row r="346" spans="6:7" ht="13.5" customHeight="1" x14ac:dyDescent="0.2">
      <c r="F346" s="9"/>
      <c r="G346" s="9"/>
    </row>
    <row r="347" spans="6:7" ht="13.5" customHeight="1" x14ac:dyDescent="0.2">
      <c r="F347" s="9"/>
      <c r="G347" s="9"/>
    </row>
    <row r="348" spans="6:7" ht="13.5" customHeight="1" x14ac:dyDescent="0.2">
      <c r="F348" s="9"/>
      <c r="G348" s="9"/>
    </row>
    <row r="349" spans="6:7" ht="13.5" customHeight="1" x14ac:dyDescent="0.2">
      <c r="F349" s="9"/>
      <c r="G349" s="9"/>
    </row>
    <row r="350" spans="6:7" ht="13.5" customHeight="1" x14ac:dyDescent="0.2">
      <c r="F350" s="9"/>
      <c r="G350" s="9"/>
    </row>
    <row r="351" spans="6:7" ht="13.5" customHeight="1" x14ac:dyDescent="0.2">
      <c r="F351" s="9"/>
      <c r="G351" s="9"/>
    </row>
    <row r="352" spans="6:7" ht="13.5" customHeight="1" x14ac:dyDescent="0.2">
      <c r="F352" s="9"/>
      <c r="G352" s="9"/>
    </row>
    <row r="353" spans="6:7" ht="13.5" customHeight="1" x14ac:dyDescent="0.2">
      <c r="F353" s="9"/>
      <c r="G353" s="9"/>
    </row>
    <row r="354" spans="6:7" ht="13.5" customHeight="1" x14ac:dyDescent="0.2">
      <c r="F354" s="9"/>
      <c r="G354" s="9"/>
    </row>
    <row r="355" spans="6:7" ht="13.5" customHeight="1" x14ac:dyDescent="0.2">
      <c r="F355" s="9"/>
      <c r="G355" s="9"/>
    </row>
    <row r="356" spans="6:7" ht="13.5" customHeight="1" x14ac:dyDescent="0.2">
      <c r="F356" s="9"/>
      <c r="G356" s="9"/>
    </row>
    <row r="357" spans="6:7" ht="13.5" customHeight="1" x14ac:dyDescent="0.2">
      <c r="F357" s="9"/>
      <c r="G357" s="9"/>
    </row>
    <row r="358" spans="6:7" ht="13.5" customHeight="1" x14ac:dyDescent="0.2">
      <c r="F358" s="9"/>
      <c r="G358" s="9"/>
    </row>
    <row r="359" spans="6:7" ht="13.5" customHeight="1" x14ac:dyDescent="0.2">
      <c r="F359" s="9"/>
      <c r="G359" s="9"/>
    </row>
    <row r="360" spans="6:7" ht="13.5" customHeight="1" x14ac:dyDescent="0.2">
      <c r="F360" s="9"/>
      <c r="G360" s="9"/>
    </row>
    <row r="361" spans="6:7" ht="13.5" customHeight="1" x14ac:dyDescent="0.2">
      <c r="F361" s="9"/>
      <c r="G361" s="9"/>
    </row>
    <row r="362" spans="6:7" ht="13.5" customHeight="1" x14ac:dyDescent="0.2">
      <c r="F362" s="9"/>
      <c r="G362" s="9"/>
    </row>
    <row r="363" spans="6:7" ht="13.5" customHeight="1" x14ac:dyDescent="0.2">
      <c r="F363" s="9"/>
      <c r="G363" s="9"/>
    </row>
    <row r="364" spans="6:7" ht="13.5" customHeight="1" x14ac:dyDescent="0.2">
      <c r="F364" s="9"/>
      <c r="G364" s="9"/>
    </row>
    <row r="365" spans="6:7" ht="13.5" customHeight="1" x14ac:dyDescent="0.2">
      <c r="F365" s="9"/>
      <c r="G365" s="9"/>
    </row>
    <row r="366" spans="6:7" ht="13.5" customHeight="1" x14ac:dyDescent="0.2">
      <c r="F366" s="9"/>
      <c r="G366" s="9"/>
    </row>
    <row r="367" spans="6:7" ht="13.5" customHeight="1" x14ac:dyDescent="0.2">
      <c r="F367" s="9"/>
      <c r="G367" s="9"/>
    </row>
    <row r="368" spans="6:7" ht="13.5" customHeight="1" x14ac:dyDescent="0.2">
      <c r="F368" s="9"/>
      <c r="G368" s="9"/>
    </row>
    <row r="369" spans="6:7" ht="13.5" customHeight="1" x14ac:dyDescent="0.2">
      <c r="F369" s="9"/>
      <c r="G369" s="9"/>
    </row>
    <row r="370" spans="6:7" ht="13.5" customHeight="1" x14ac:dyDescent="0.2">
      <c r="F370" s="9"/>
      <c r="G370" s="9"/>
    </row>
    <row r="371" spans="6:7" ht="13.5" customHeight="1" x14ac:dyDescent="0.2">
      <c r="F371" s="9"/>
      <c r="G371" s="9"/>
    </row>
    <row r="372" spans="6:7" ht="13.5" customHeight="1" x14ac:dyDescent="0.2">
      <c r="F372" s="9"/>
      <c r="G372" s="9"/>
    </row>
    <row r="373" spans="6:7" ht="13.5" customHeight="1" x14ac:dyDescent="0.2">
      <c r="F373" s="9"/>
      <c r="G373" s="9"/>
    </row>
    <row r="374" spans="6:7" ht="13.5" customHeight="1" x14ac:dyDescent="0.2">
      <c r="F374" s="9"/>
      <c r="G374" s="9"/>
    </row>
    <row r="375" spans="6:7" ht="13.5" customHeight="1" x14ac:dyDescent="0.2">
      <c r="F375" s="9"/>
      <c r="G375" s="9"/>
    </row>
    <row r="376" spans="6:7" ht="13.5" customHeight="1" x14ac:dyDescent="0.2">
      <c r="F376" s="9"/>
      <c r="G376" s="9"/>
    </row>
    <row r="377" spans="6:7" ht="13.5" customHeight="1" x14ac:dyDescent="0.2">
      <c r="F377" s="9"/>
      <c r="G377" s="9"/>
    </row>
    <row r="378" spans="6:7" ht="13.5" customHeight="1" x14ac:dyDescent="0.2">
      <c r="F378" s="9"/>
      <c r="G378" s="9"/>
    </row>
    <row r="379" spans="6:7" ht="13.5" customHeight="1" x14ac:dyDescent="0.2">
      <c r="F379" s="9"/>
      <c r="G379" s="9"/>
    </row>
    <row r="380" spans="6:7" ht="13.5" customHeight="1" x14ac:dyDescent="0.2">
      <c r="F380" s="9"/>
      <c r="G380" s="9"/>
    </row>
    <row r="381" spans="6:7" ht="13.5" customHeight="1" x14ac:dyDescent="0.2">
      <c r="F381" s="9"/>
      <c r="G381" s="9"/>
    </row>
    <row r="382" spans="6:7" ht="13.5" customHeight="1" x14ac:dyDescent="0.2">
      <c r="F382" s="9"/>
      <c r="G382" s="9"/>
    </row>
    <row r="383" spans="6:7" ht="13.5" customHeight="1" x14ac:dyDescent="0.2">
      <c r="F383" s="9"/>
      <c r="G383" s="9"/>
    </row>
    <row r="384" spans="6:7" ht="13.5" customHeight="1" x14ac:dyDescent="0.2">
      <c r="F384" s="9"/>
      <c r="G384" s="9"/>
    </row>
    <row r="385" spans="6:7" ht="13.5" customHeight="1" x14ac:dyDescent="0.2">
      <c r="F385" s="9"/>
      <c r="G385" s="9"/>
    </row>
    <row r="386" spans="6:7" ht="13.5" customHeight="1" x14ac:dyDescent="0.2">
      <c r="F386" s="9"/>
      <c r="G386" s="9"/>
    </row>
    <row r="387" spans="6:7" ht="13.5" customHeight="1" x14ac:dyDescent="0.2">
      <c r="F387" s="9"/>
      <c r="G387" s="9"/>
    </row>
    <row r="388" spans="6:7" ht="13.5" customHeight="1" x14ac:dyDescent="0.2">
      <c r="F388" s="9"/>
      <c r="G388" s="9"/>
    </row>
    <row r="389" spans="6:7" ht="13.5" customHeight="1" x14ac:dyDescent="0.2">
      <c r="F389" s="9"/>
      <c r="G389" s="9"/>
    </row>
    <row r="390" spans="6:7" ht="13.5" customHeight="1" x14ac:dyDescent="0.2">
      <c r="F390" s="9"/>
      <c r="G390" s="9"/>
    </row>
    <row r="391" spans="6:7" ht="13.5" customHeight="1" x14ac:dyDescent="0.2">
      <c r="F391" s="9"/>
      <c r="G391" s="9"/>
    </row>
    <row r="392" spans="6:7" ht="13.5" customHeight="1" x14ac:dyDescent="0.2">
      <c r="F392" s="9"/>
      <c r="G392" s="9"/>
    </row>
    <row r="393" spans="6:7" ht="13.5" customHeight="1" x14ac:dyDescent="0.2">
      <c r="F393" s="9"/>
      <c r="G393" s="9"/>
    </row>
    <row r="394" spans="6:7" ht="13.5" customHeight="1" x14ac:dyDescent="0.2">
      <c r="F394" s="9"/>
      <c r="G394" s="9"/>
    </row>
    <row r="395" spans="6:7" ht="13.5" customHeight="1" x14ac:dyDescent="0.2">
      <c r="F395" s="9"/>
      <c r="G395" s="9"/>
    </row>
    <row r="396" spans="6:7" ht="13.5" customHeight="1" x14ac:dyDescent="0.2">
      <c r="F396" s="9"/>
      <c r="G396" s="9"/>
    </row>
    <row r="397" spans="6:7" ht="13.5" customHeight="1" x14ac:dyDescent="0.2">
      <c r="F397" s="9"/>
      <c r="G397" s="9"/>
    </row>
    <row r="398" spans="6:7" ht="13.5" customHeight="1" x14ac:dyDescent="0.2">
      <c r="F398" s="9"/>
      <c r="G398" s="9"/>
    </row>
    <row r="399" spans="6:7" ht="13.5" customHeight="1" x14ac:dyDescent="0.2">
      <c r="F399" s="9"/>
      <c r="G399" s="9"/>
    </row>
    <row r="400" spans="6:7" ht="13.5" customHeight="1" x14ac:dyDescent="0.2">
      <c r="F400" s="9"/>
      <c r="G400" s="9"/>
    </row>
    <row r="401" spans="6:7" ht="13.5" customHeight="1" x14ac:dyDescent="0.2">
      <c r="F401" s="9"/>
      <c r="G401" s="9"/>
    </row>
    <row r="402" spans="6:7" ht="13.5" customHeight="1" x14ac:dyDescent="0.2">
      <c r="F402" s="9"/>
      <c r="G402" s="9"/>
    </row>
    <row r="403" spans="6:7" ht="13.5" customHeight="1" x14ac:dyDescent="0.2">
      <c r="F403" s="9"/>
      <c r="G403" s="9"/>
    </row>
    <row r="404" spans="6:7" ht="13.5" customHeight="1" x14ac:dyDescent="0.2">
      <c r="F404" s="9"/>
      <c r="G404" s="9"/>
    </row>
    <row r="405" spans="6:7" ht="13.5" customHeight="1" x14ac:dyDescent="0.2">
      <c r="F405" s="9"/>
      <c r="G405" s="9"/>
    </row>
    <row r="406" spans="6:7" ht="13.5" customHeight="1" x14ac:dyDescent="0.2">
      <c r="F406" s="9"/>
      <c r="G406" s="9"/>
    </row>
    <row r="407" spans="6:7" ht="13.5" customHeight="1" x14ac:dyDescent="0.2">
      <c r="F407" s="9"/>
      <c r="G407" s="9"/>
    </row>
    <row r="408" spans="6:7" ht="13.5" customHeight="1" x14ac:dyDescent="0.2">
      <c r="F408" s="9"/>
      <c r="G408" s="9"/>
    </row>
    <row r="409" spans="6:7" ht="13.5" customHeight="1" x14ac:dyDescent="0.2">
      <c r="F409" s="9"/>
      <c r="G409" s="9"/>
    </row>
    <row r="410" spans="6:7" ht="13.5" customHeight="1" x14ac:dyDescent="0.2">
      <c r="F410" s="9"/>
      <c r="G410" s="9"/>
    </row>
    <row r="411" spans="6:7" ht="13.5" customHeight="1" x14ac:dyDescent="0.2">
      <c r="F411" s="9"/>
      <c r="G411" s="9"/>
    </row>
    <row r="412" spans="6:7" ht="13.5" customHeight="1" x14ac:dyDescent="0.2">
      <c r="F412" s="9"/>
      <c r="G412" s="9"/>
    </row>
    <row r="413" spans="6:7" ht="13.5" customHeight="1" x14ac:dyDescent="0.2">
      <c r="F413" s="9"/>
      <c r="G413" s="9"/>
    </row>
    <row r="414" spans="6:7" ht="13.5" customHeight="1" x14ac:dyDescent="0.2">
      <c r="F414" s="9"/>
      <c r="G414" s="9"/>
    </row>
    <row r="415" spans="6:7" ht="13.5" customHeight="1" x14ac:dyDescent="0.2">
      <c r="F415" s="9"/>
      <c r="G415" s="9"/>
    </row>
    <row r="416" spans="6:7" ht="13.5" customHeight="1" x14ac:dyDescent="0.2">
      <c r="F416" s="9"/>
      <c r="G416" s="9"/>
    </row>
    <row r="417" spans="6:7" ht="13.5" customHeight="1" x14ac:dyDescent="0.2">
      <c r="F417" s="9"/>
      <c r="G417" s="9"/>
    </row>
    <row r="418" spans="6:7" ht="13.5" customHeight="1" x14ac:dyDescent="0.2">
      <c r="F418" s="9"/>
      <c r="G418" s="9"/>
    </row>
    <row r="419" spans="6:7" ht="13.5" customHeight="1" x14ac:dyDescent="0.2">
      <c r="F419" s="9"/>
      <c r="G419" s="9"/>
    </row>
    <row r="420" spans="6:7" ht="13.5" customHeight="1" x14ac:dyDescent="0.2">
      <c r="F420" s="9"/>
      <c r="G420" s="9"/>
    </row>
    <row r="421" spans="6:7" ht="13.5" customHeight="1" x14ac:dyDescent="0.2">
      <c r="F421" s="9"/>
      <c r="G421" s="9"/>
    </row>
    <row r="422" spans="6:7" ht="13.5" customHeight="1" x14ac:dyDescent="0.2">
      <c r="F422" s="9"/>
      <c r="G422" s="9"/>
    </row>
    <row r="423" spans="6:7" ht="13.5" customHeight="1" x14ac:dyDescent="0.2">
      <c r="F423" s="9"/>
      <c r="G423" s="9"/>
    </row>
    <row r="424" spans="6:7" ht="13.5" customHeight="1" x14ac:dyDescent="0.2">
      <c r="F424" s="9"/>
      <c r="G424" s="9"/>
    </row>
    <row r="425" spans="6:7" ht="13.5" customHeight="1" x14ac:dyDescent="0.2">
      <c r="F425" s="9"/>
      <c r="G425" s="9"/>
    </row>
    <row r="426" spans="6:7" ht="13.5" customHeight="1" x14ac:dyDescent="0.2">
      <c r="F426" s="9"/>
      <c r="G426" s="9"/>
    </row>
    <row r="427" spans="6:7" ht="13.5" customHeight="1" x14ac:dyDescent="0.2">
      <c r="F427" s="9"/>
      <c r="G427" s="9"/>
    </row>
    <row r="428" spans="6:7" ht="13.5" customHeight="1" x14ac:dyDescent="0.2">
      <c r="F428" s="9"/>
      <c r="G428" s="9"/>
    </row>
    <row r="429" spans="6:7" ht="13.5" customHeight="1" x14ac:dyDescent="0.2">
      <c r="F429" s="9"/>
      <c r="G429" s="9"/>
    </row>
    <row r="430" spans="6:7" ht="13.5" customHeight="1" x14ac:dyDescent="0.2">
      <c r="F430" s="9"/>
      <c r="G430" s="9"/>
    </row>
    <row r="431" spans="6:7" ht="13.5" customHeight="1" x14ac:dyDescent="0.2">
      <c r="F431" s="9"/>
      <c r="G431" s="9"/>
    </row>
    <row r="432" spans="6:7" ht="13.5" customHeight="1" x14ac:dyDescent="0.2">
      <c r="F432" s="9"/>
      <c r="G432" s="9"/>
    </row>
    <row r="433" spans="6:7" ht="13.5" customHeight="1" x14ac:dyDescent="0.2">
      <c r="F433" s="9"/>
      <c r="G433" s="9"/>
    </row>
    <row r="434" spans="6:7" ht="13.5" customHeight="1" x14ac:dyDescent="0.2">
      <c r="F434" s="9"/>
      <c r="G434" s="9"/>
    </row>
    <row r="435" spans="6:7" ht="13.5" customHeight="1" x14ac:dyDescent="0.2">
      <c r="F435" s="9"/>
      <c r="G435" s="9"/>
    </row>
    <row r="436" spans="6:7" ht="13.5" customHeight="1" x14ac:dyDescent="0.2">
      <c r="F436" s="9"/>
      <c r="G436" s="9"/>
    </row>
    <row r="437" spans="6:7" ht="13.5" customHeight="1" x14ac:dyDescent="0.2">
      <c r="F437" s="9"/>
      <c r="G437" s="9"/>
    </row>
    <row r="438" spans="6:7" ht="13.5" customHeight="1" x14ac:dyDescent="0.2">
      <c r="F438" s="9"/>
      <c r="G438" s="9"/>
    </row>
    <row r="439" spans="6:7" ht="13.5" customHeight="1" x14ac:dyDescent="0.2">
      <c r="F439" s="9"/>
      <c r="G439" s="9"/>
    </row>
    <row r="440" spans="6:7" ht="13.5" customHeight="1" x14ac:dyDescent="0.2">
      <c r="F440" s="9"/>
      <c r="G440" s="9"/>
    </row>
    <row r="441" spans="6:7" ht="13.5" customHeight="1" x14ac:dyDescent="0.2">
      <c r="F441" s="9"/>
      <c r="G441" s="9"/>
    </row>
    <row r="442" spans="6:7" ht="13.5" customHeight="1" x14ac:dyDescent="0.2">
      <c r="F442" s="9"/>
      <c r="G442" s="9"/>
    </row>
    <row r="443" spans="6:7" ht="13.5" customHeight="1" x14ac:dyDescent="0.2">
      <c r="F443" s="9"/>
      <c r="G443" s="9"/>
    </row>
    <row r="444" spans="6:7" ht="13.5" customHeight="1" x14ac:dyDescent="0.2">
      <c r="F444" s="9"/>
      <c r="G444" s="9"/>
    </row>
    <row r="445" spans="6:7" ht="13.5" customHeight="1" x14ac:dyDescent="0.2">
      <c r="F445" s="9"/>
      <c r="G445" s="9"/>
    </row>
    <row r="446" spans="6:7" ht="13.5" customHeight="1" x14ac:dyDescent="0.2">
      <c r="F446" s="9"/>
      <c r="G446" s="9"/>
    </row>
    <row r="447" spans="6:7" ht="13.5" customHeight="1" x14ac:dyDescent="0.2">
      <c r="F447" s="9"/>
      <c r="G447" s="9"/>
    </row>
    <row r="448" spans="6:7" ht="13.5" customHeight="1" x14ac:dyDescent="0.2">
      <c r="F448" s="9"/>
      <c r="G448" s="9"/>
    </row>
    <row r="449" spans="6:7" ht="13.5" customHeight="1" x14ac:dyDescent="0.2">
      <c r="F449" s="9"/>
      <c r="G449" s="9"/>
    </row>
    <row r="450" spans="6:7" ht="13.5" customHeight="1" x14ac:dyDescent="0.2">
      <c r="F450" s="9"/>
      <c r="G450" s="9"/>
    </row>
    <row r="451" spans="6:7" ht="13.5" customHeight="1" x14ac:dyDescent="0.2">
      <c r="F451" s="9"/>
      <c r="G451" s="9"/>
    </row>
    <row r="452" spans="6:7" ht="13.5" customHeight="1" x14ac:dyDescent="0.2">
      <c r="F452" s="9"/>
      <c r="G452" s="9"/>
    </row>
    <row r="453" spans="6:7" ht="13.5" customHeight="1" x14ac:dyDescent="0.2">
      <c r="F453" s="9"/>
      <c r="G453" s="9"/>
    </row>
    <row r="454" spans="6:7" ht="13.5" customHeight="1" x14ac:dyDescent="0.2">
      <c r="F454" s="9"/>
      <c r="G454" s="9"/>
    </row>
    <row r="455" spans="6:7" ht="13.5" customHeight="1" x14ac:dyDescent="0.2">
      <c r="F455" s="9"/>
      <c r="G455" s="9"/>
    </row>
    <row r="456" spans="6:7" ht="13.5" customHeight="1" x14ac:dyDescent="0.2">
      <c r="F456" s="9"/>
      <c r="G456" s="9"/>
    </row>
    <row r="457" spans="6:7" ht="13.5" customHeight="1" x14ac:dyDescent="0.2">
      <c r="F457" s="9"/>
      <c r="G457" s="9"/>
    </row>
    <row r="458" spans="6:7" ht="13.5" customHeight="1" x14ac:dyDescent="0.2">
      <c r="F458" s="9"/>
      <c r="G458" s="9"/>
    </row>
    <row r="459" spans="6:7" ht="13.5" customHeight="1" x14ac:dyDescent="0.2">
      <c r="F459" s="9"/>
      <c r="G459" s="9"/>
    </row>
    <row r="460" spans="6:7" ht="13.5" customHeight="1" x14ac:dyDescent="0.2">
      <c r="F460" s="9"/>
      <c r="G460" s="9"/>
    </row>
    <row r="461" spans="6:7" ht="13.5" customHeight="1" x14ac:dyDescent="0.2">
      <c r="F461" s="9"/>
      <c r="G461" s="9"/>
    </row>
    <row r="462" spans="6:7" ht="13.5" customHeight="1" x14ac:dyDescent="0.2">
      <c r="F462" s="9"/>
      <c r="G462" s="9"/>
    </row>
    <row r="463" spans="6:7" ht="13.5" customHeight="1" x14ac:dyDescent="0.2">
      <c r="F463" s="9"/>
      <c r="G463" s="9"/>
    </row>
    <row r="464" spans="6:7" ht="13.5" customHeight="1" x14ac:dyDescent="0.2">
      <c r="F464" s="9"/>
      <c r="G464" s="9"/>
    </row>
    <row r="465" spans="6:7" ht="13.5" customHeight="1" x14ac:dyDescent="0.2">
      <c r="F465" s="9"/>
      <c r="G465" s="9"/>
    </row>
    <row r="466" spans="6:7" ht="13.5" customHeight="1" x14ac:dyDescent="0.2">
      <c r="F466" s="9"/>
      <c r="G466" s="9"/>
    </row>
    <row r="467" spans="6:7" ht="13.5" customHeight="1" x14ac:dyDescent="0.2">
      <c r="F467" s="9"/>
      <c r="G467" s="9"/>
    </row>
    <row r="468" spans="6:7" ht="13.5" customHeight="1" x14ac:dyDescent="0.2">
      <c r="F468" s="9"/>
      <c r="G468" s="9"/>
    </row>
    <row r="469" spans="6:7" ht="13.5" customHeight="1" x14ac:dyDescent="0.2">
      <c r="F469" s="9"/>
      <c r="G469" s="9"/>
    </row>
    <row r="470" spans="6:7" ht="13.5" customHeight="1" x14ac:dyDescent="0.2">
      <c r="F470" s="9"/>
      <c r="G470" s="9"/>
    </row>
    <row r="471" spans="6:7" ht="13.5" customHeight="1" x14ac:dyDescent="0.2">
      <c r="F471" s="9"/>
      <c r="G471" s="9"/>
    </row>
    <row r="472" spans="6:7" ht="13.5" customHeight="1" x14ac:dyDescent="0.2">
      <c r="F472" s="9"/>
      <c r="G472" s="9"/>
    </row>
    <row r="473" spans="6:7" ht="13.5" customHeight="1" x14ac:dyDescent="0.2">
      <c r="F473" s="9"/>
      <c r="G473" s="9"/>
    </row>
    <row r="474" spans="6:7" ht="13.5" customHeight="1" x14ac:dyDescent="0.2">
      <c r="F474" s="9"/>
      <c r="G474" s="9"/>
    </row>
    <row r="475" spans="6:7" ht="13.5" customHeight="1" x14ac:dyDescent="0.2">
      <c r="F475" s="9"/>
      <c r="G475" s="9"/>
    </row>
    <row r="476" spans="6:7" ht="13.5" customHeight="1" x14ac:dyDescent="0.2">
      <c r="F476" s="9"/>
      <c r="G476" s="9"/>
    </row>
    <row r="477" spans="6:7" ht="13.5" customHeight="1" x14ac:dyDescent="0.2">
      <c r="F477" s="9"/>
      <c r="G477" s="9"/>
    </row>
    <row r="478" spans="6:7" ht="13.5" customHeight="1" x14ac:dyDescent="0.2">
      <c r="F478" s="9"/>
      <c r="G478" s="9"/>
    </row>
    <row r="479" spans="6:7" ht="13.5" customHeight="1" x14ac:dyDescent="0.2">
      <c r="F479" s="9"/>
      <c r="G479" s="9"/>
    </row>
    <row r="480" spans="6:7" ht="13.5" customHeight="1" x14ac:dyDescent="0.2">
      <c r="F480" s="9"/>
      <c r="G480" s="9"/>
    </row>
    <row r="481" spans="6:7" ht="13.5" customHeight="1" x14ac:dyDescent="0.2">
      <c r="F481" s="9"/>
      <c r="G481" s="9"/>
    </row>
    <row r="482" spans="6:7" ht="13.5" customHeight="1" x14ac:dyDescent="0.2">
      <c r="F482" s="9"/>
      <c r="G482" s="9"/>
    </row>
    <row r="483" spans="6:7" ht="13.5" customHeight="1" x14ac:dyDescent="0.2">
      <c r="F483" s="9"/>
      <c r="G483" s="9"/>
    </row>
    <row r="484" spans="6:7" ht="13.5" customHeight="1" x14ac:dyDescent="0.2">
      <c r="F484" s="9"/>
      <c r="G484" s="9"/>
    </row>
    <row r="485" spans="6:7" ht="13.5" customHeight="1" x14ac:dyDescent="0.2">
      <c r="F485" s="9"/>
      <c r="G485" s="9"/>
    </row>
    <row r="486" spans="6:7" ht="13.5" customHeight="1" x14ac:dyDescent="0.2">
      <c r="F486" s="9"/>
      <c r="G486" s="9"/>
    </row>
    <row r="487" spans="6:7" ht="13.5" customHeight="1" x14ac:dyDescent="0.2">
      <c r="F487" s="9"/>
      <c r="G487" s="9"/>
    </row>
    <row r="488" spans="6:7" ht="13.5" customHeight="1" x14ac:dyDescent="0.2">
      <c r="F488" s="9"/>
      <c r="G488" s="9"/>
    </row>
    <row r="489" spans="6:7" ht="13.5" customHeight="1" x14ac:dyDescent="0.2">
      <c r="F489" s="9"/>
      <c r="G489" s="9"/>
    </row>
    <row r="490" spans="6:7" ht="13.5" customHeight="1" x14ac:dyDescent="0.2">
      <c r="F490" s="9"/>
      <c r="G490" s="9"/>
    </row>
    <row r="491" spans="6:7" ht="13.5" customHeight="1" x14ac:dyDescent="0.2">
      <c r="F491" s="9"/>
      <c r="G491" s="9"/>
    </row>
    <row r="492" spans="6:7" ht="13.5" customHeight="1" x14ac:dyDescent="0.2">
      <c r="F492" s="9"/>
      <c r="G492" s="9"/>
    </row>
    <row r="493" spans="6:7" ht="13.5" customHeight="1" x14ac:dyDescent="0.2">
      <c r="F493" s="9"/>
      <c r="G493" s="9"/>
    </row>
    <row r="494" spans="6:7" ht="13.5" customHeight="1" x14ac:dyDescent="0.2">
      <c r="F494" s="9"/>
      <c r="G494" s="9"/>
    </row>
    <row r="495" spans="6:7" ht="13.5" customHeight="1" x14ac:dyDescent="0.2">
      <c r="F495" s="9"/>
      <c r="G495" s="9"/>
    </row>
    <row r="496" spans="6:7" ht="13.5" customHeight="1" x14ac:dyDescent="0.2">
      <c r="F496" s="9"/>
      <c r="G496" s="9"/>
    </row>
    <row r="497" spans="6:7" ht="13.5" customHeight="1" x14ac:dyDescent="0.2">
      <c r="F497" s="9"/>
      <c r="G497" s="9"/>
    </row>
    <row r="498" spans="6:7" ht="13.5" customHeight="1" x14ac:dyDescent="0.2">
      <c r="F498" s="9"/>
      <c r="G498" s="9"/>
    </row>
    <row r="499" spans="6:7" ht="13.5" customHeight="1" x14ac:dyDescent="0.2">
      <c r="F499" s="9"/>
      <c r="G499" s="9"/>
    </row>
    <row r="500" spans="6:7" ht="13.5" customHeight="1" x14ac:dyDescent="0.2">
      <c r="F500" s="9"/>
      <c r="G500" s="9"/>
    </row>
    <row r="501" spans="6:7" ht="13.5" customHeight="1" x14ac:dyDescent="0.2">
      <c r="F501" s="9"/>
      <c r="G501" s="9"/>
    </row>
    <row r="502" spans="6:7" ht="13.5" customHeight="1" x14ac:dyDescent="0.2">
      <c r="F502" s="9"/>
      <c r="G502" s="9"/>
    </row>
    <row r="503" spans="6:7" ht="13.5" customHeight="1" x14ac:dyDescent="0.2">
      <c r="F503" s="9"/>
      <c r="G503" s="9"/>
    </row>
    <row r="504" spans="6:7" ht="13.5" customHeight="1" x14ac:dyDescent="0.2">
      <c r="F504" s="9"/>
      <c r="G504" s="9"/>
    </row>
    <row r="505" spans="6:7" ht="13.5" customHeight="1" x14ac:dyDescent="0.2">
      <c r="F505" s="9"/>
      <c r="G505" s="9"/>
    </row>
    <row r="506" spans="6:7" ht="13.5" customHeight="1" x14ac:dyDescent="0.2">
      <c r="F506" s="9"/>
      <c r="G506" s="9"/>
    </row>
    <row r="507" spans="6:7" ht="13.5" customHeight="1" x14ac:dyDescent="0.2">
      <c r="F507" s="9"/>
      <c r="G507" s="9"/>
    </row>
    <row r="508" spans="6:7" ht="13.5" customHeight="1" x14ac:dyDescent="0.2">
      <c r="F508" s="9"/>
      <c r="G508" s="9"/>
    </row>
    <row r="509" spans="6:7" ht="13.5" customHeight="1" x14ac:dyDescent="0.2">
      <c r="F509" s="9"/>
      <c r="G509" s="9"/>
    </row>
    <row r="510" spans="6:7" ht="13.5" customHeight="1" x14ac:dyDescent="0.2">
      <c r="F510" s="9"/>
      <c r="G510" s="9"/>
    </row>
    <row r="511" spans="6:7" ht="13.5" customHeight="1" x14ac:dyDescent="0.2">
      <c r="F511" s="9"/>
      <c r="G511" s="9"/>
    </row>
    <row r="512" spans="6:7" ht="13.5" customHeight="1" x14ac:dyDescent="0.2">
      <c r="F512" s="9"/>
      <c r="G512" s="9"/>
    </row>
    <row r="513" spans="6:7" ht="13.5" customHeight="1" x14ac:dyDescent="0.2">
      <c r="F513" s="9"/>
      <c r="G513" s="9"/>
    </row>
    <row r="514" spans="6:7" ht="13.5" customHeight="1" x14ac:dyDescent="0.2">
      <c r="F514" s="9"/>
      <c r="G514" s="9"/>
    </row>
    <row r="515" spans="6:7" ht="13.5" customHeight="1" x14ac:dyDescent="0.2">
      <c r="F515" s="9"/>
      <c r="G515" s="9"/>
    </row>
    <row r="516" spans="6:7" ht="13.5" customHeight="1" x14ac:dyDescent="0.2">
      <c r="F516" s="9"/>
      <c r="G516" s="9"/>
    </row>
    <row r="517" spans="6:7" ht="13.5" customHeight="1" x14ac:dyDescent="0.2">
      <c r="F517" s="9"/>
      <c r="G517" s="9"/>
    </row>
    <row r="518" spans="6:7" ht="13.5" customHeight="1" x14ac:dyDescent="0.2">
      <c r="F518" s="9"/>
      <c r="G518" s="9"/>
    </row>
    <row r="519" spans="6:7" ht="13.5" customHeight="1" x14ac:dyDescent="0.2">
      <c r="F519" s="9"/>
      <c r="G519" s="9"/>
    </row>
    <row r="520" spans="6:7" ht="13.5" customHeight="1" x14ac:dyDescent="0.2">
      <c r="F520" s="9"/>
      <c r="G520" s="9"/>
    </row>
    <row r="521" spans="6:7" ht="13.5" customHeight="1" x14ac:dyDescent="0.2">
      <c r="F521" s="9"/>
      <c r="G521" s="9"/>
    </row>
    <row r="522" spans="6:7" ht="13.5" customHeight="1" x14ac:dyDescent="0.2">
      <c r="F522" s="9"/>
      <c r="G522" s="9"/>
    </row>
    <row r="523" spans="6:7" ht="13.5" customHeight="1" x14ac:dyDescent="0.2">
      <c r="F523" s="9"/>
      <c r="G523" s="9"/>
    </row>
    <row r="524" spans="6:7" ht="13.5" customHeight="1" x14ac:dyDescent="0.2">
      <c r="F524" s="9"/>
      <c r="G524" s="9"/>
    </row>
    <row r="525" spans="6:7" ht="13.5" customHeight="1" x14ac:dyDescent="0.2">
      <c r="F525" s="9"/>
      <c r="G525" s="9"/>
    </row>
    <row r="526" spans="6:7" ht="13.5" customHeight="1" x14ac:dyDescent="0.2">
      <c r="F526" s="9"/>
      <c r="G526" s="9"/>
    </row>
    <row r="527" spans="6:7" ht="13.5" customHeight="1" x14ac:dyDescent="0.2">
      <c r="F527" s="9"/>
      <c r="G527" s="9"/>
    </row>
    <row r="528" spans="6:7" ht="13.5" customHeight="1" x14ac:dyDescent="0.2">
      <c r="F528" s="9"/>
      <c r="G528" s="9"/>
    </row>
    <row r="529" spans="6:7" ht="13.5" customHeight="1" x14ac:dyDescent="0.2">
      <c r="F529" s="9"/>
      <c r="G529" s="9"/>
    </row>
    <row r="530" spans="6:7" ht="13.5" customHeight="1" x14ac:dyDescent="0.2">
      <c r="F530" s="9"/>
      <c r="G530" s="9"/>
    </row>
    <row r="531" spans="6:7" ht="13.5" customHeight="1" x14ac:dyDescent="0.2">
      <c r="F531" s="9"/>
      <c r="G531" s="9"/>
    </row>
    <row r="532" spans="6:7" ht="13.5" customHeight="1" x14ac:dyDescent="0.2">
      <c r="F532" s="9"/>
      <c r="G532" s="9"/>
    </row>
    <row r="533" spans="6:7" ht="13.5" customHeight="1" x14ac:dyDescent="0.2">
      <c r="F533" s="9"/>
      <c r="G533" s="9"/>
    </row>
    <row r="534" spans="6:7" ht="13.5" customHeight="1" x14ac:dyDescent="0.2">
      <c r="F534" s="9"/>
      <c r="G534" s="9"/>
    </row>
    <row r="535" spans="6:7" ht="13.5" customHeight="1" x14ac:dyDescent="0.2">
      <c r="F535" s="9"/>
      <c r="G535" s="9"/>
    </row>
    <row r="536" spans="6:7" ht="13.5" customHeight="1" x14ac:dyDescent="0.2">
      <c r="F536" s="9"/>
      <c r="G536" s="9"/>
    </row>
    <row r="537" spans="6:7" ht="13.5" customHeight="1" x14ac:dyDescent="0.2">
      <c r="F537" s="9"/>
      <c r="G537" s="9"/>
    </row>
    <row r="538" spans="6:7" ht="13.5" customHeight="1" x14ac:dyDescent="0.2">
      <c r="F538" s="9"/>
      <c r="G538" s="9"/>
    </row>
    <row r="539" spans="6:7" ht="13.5" customHeight="1" x14ac:dyDescent="0.2">
      <c r="F539" s="9"/>
      <c r="G539" s="9"/>
    </row>
    <row r="540" spans="6:7" ht="13.5" customHeight="1" x14ac:dyDescent="0.2">
      <c r="F540" s="9"/>
      <c r="G540" s="9"/>
    </row>
    <row r="541" spans="6:7" ht="13.5" customHeight="1" x14ac:dyDescent="0.2">
      <c r="F541" s="9"/>
      <c r="G541" s="9"/>
    </row>
    <row r="542" spans="6:7" ht="13.5" customHeight="1" x14ac:dyDescent="0.2">
      <c r="F542" s="9"/>
      <c r="G542" s="9"/>
    </row>
    <row r="543" spans="6:7" ht="13.5" customHeight="1" x14ac:dyDescent="0.2">
      <c r="F543" s="9"/>
      <c r="G543" s="9"/>
    </row>
    <row r="544" spans="6:7" ht="13.5" customHeight="1" x14ac:dyDescent="0.2">
      <c r="F544" s="9"/>
      <c r="G544" s="9"/>
    </row>
    <row r="545" spans="6:7" ht="13.5" customHeight="1" x14ac:dyDescent="0.2">
      <c r="F545" s="9"/>
      <c r="G545" s="9"/>
    </row>
    <row r="546" spans="6:7" ht="13.5" customHeight="1" x14ac:dyDescent="0.2">
      <c r="F546" s="9"/>
      <c r="G546" s="9"/>
    </row>
    <row r="547" spans="6:7" ht="13.5" customHeight="1" x14ac:dyDescent="0.2">
      <c r="F547" s="9"/>
      <c r="G547" s="9"/>
    </row>
    <row r="548" spans="6:7" ht="13.5" customHeight="1" x14ac:dyDescent="0.2">
      <c r="F548" s="9"/>
      <c r="G548" s="9"/>
    </row>
    <row r="549" spans="6:7" ht="13.5" customHeight="1" x14ac:dyDescent="0.2">
      <c r="F549" s="9"/>
      <c r="G549" s="9"/>
    </row>
    <row r="550" spans="6:7" ht="13.5" customHeight="1" x14ac:dyDescent="0.2">
      <c r="F550" s="9"/>
      <c r="G550" s="9"/>
    </row>
    <row r="551" spans="6:7" ht="13.5" customHeight="1" x14ac:dyDescent="0.2">
      <c r="F551" s="9"/>
      <c r="G551" s="9"/>
    </row>
    <row r="552" spans="6:7" ht="13.5" customHeight="1" x14ac:dyDescent="0.2">
      <c r="F552" s="9"/>
      <c r="G552" s="9"/>
    </row>
    <row r="553" spans="6:7" ht="13.5" customHeight="1" x14ac:dyDescent="0.2">
      <c r="F553" s="9"/>
      <c r="G553" s="9"/>
    </row>
    <row r="554" spans="6:7" ht="13.5" customHeight="1" x14ac:dyDescent="0.2">
      <c r="F554" s="9"/>
      <c r="G554" s="9"/>
    </row>
    <row r="555" spans="6:7" ht="13.5" customHeight="1" x14ac:dyDescent="0.2">
      <c r="F555" s="9"/>
      <c r="G555" s="9"/>
    </row>
    <row r="556" spans="6:7" ht="13.5" customHeight="1" x14ac:dyDescent="0.2">
      <c r="F556" s="9"/>
      <c r="G556" s="9"/>
    </row>
    <row r="557" spans="6:7" ht="13.5" customHeight="1" x14ac:dyDescent="0.2">
      <c r="F557" s="9"/>
      <c r="G557" s="9"/>
    </row>
    <row r="558" spans="6:7" ht="13.5" customHeight="1" x14ac:dyDescent="0.2">
      <c r="F558" s="9"/>
      <c r="G558" s="9"/>
    </row>
    <row r="559" spans="6:7" ht="13.5" customHeight="1" x14ac:dyDescent="0.2">
      <c r="F559" s="9"/>
      <c r="G559" s="9"/>
    </row>
    <row r="560" spans="6:7" ht="13.5" customHeight="1" x14ac:dyDescent="0.2">
      <c r="F560" s="9"/>
      <c r="G560" s="9"/>
    </row>
    <row r="561" spans="6:7" ht="13.5" customHeight="1" x14ac:dyDescent="0.2">
      <c r="F561" s="9"/>
      <c r="G561" s="9"/>
    </row>
    <row r="562" spans="6:7" ht="13.5" customHeight="1" x14ac:dyDescent="0.2">
      <c r="F562" s="9"/>
      <c r="G562" s="9"/>
    </row>
    <row r="563" spans="6:7" ht="13.5" customHeight="1" x14ac:dyDescent="0.2">
      <c r="F563" s="9"/>
      <c r="G563" s="9"/>
    </row>
    <row r="564" spans="6:7" ht="13.5" customHeight="1" x14ac:dyDescent="0.2">
      <c r="F564" s="9"/>
      <c r="G564" s="9"/>
    </row>
    <row r="565" spans="6:7" ht="13.5" customHeight="1" x14ac:dyDescent="0.2">
      <c r="F565" s="9"/>
      <c r="G565" s="9"/>
    </row>
    <row r="566" spans="6:7" ht="13.5" customHeight="1" x14ac:dyDescent="0.2">
      <c r="F566" s="9"/>
      <c r="G566" s="9"/>
    </row>
    <row r="567" spans="6:7" ht="13.5" customHeight="1" x14ac:dyDescent="0.2">
      <c r="F567" s="9"/>
      <c r="G567" s="9"/>
    </row>
    <row r="568" spans="6:7" ht="13.5" customHeight="1" x14ac:dyDescent="0.2">
      <c r="F568" s="9"/>
      <c r="G568" s="9"/>
    </row>
    <row r="569" spans="6:7" ht="13.5" customHeight="1" x14ac:dyDescent="0.2">
      <c r="F569" s="9"/>
      <c r="G569" s="9"/>
    </row>
    <row r="570" spans="6:7" ht="13.5" customHeight="1" x14ac:dyDescent="0.2">
      <c r="F570" s="9"/>
      <c r="G570" s="9"/>
    </row>
    <row r="571" spans="6:7" ht="13.5" customHeight="1" x14ac:dyDescent="0.2">
      <c r="F571" s="9"/>
      <c r="G571" s="9"/>
    </row>
    <row r="572" spans="6:7" ht="13.5" customHeight="1" x14ac:dyDescent="0.2">
      <c r="F572" s="9"/>
      <c r="G572" s="9"/>
    </row>
    <row r="573" spans="6:7" ht="13.5" customHeight="1" x14ac:dyDescent="0.2">
      <c r="F573" s="9"/>
      <c r="G573" s="9"/>
    </row>
    <row r="574" spans="6:7" ht="13.5" customHeight="1" x14ac:dyDescent="0.2">
      <c r="F574" s="9"/>
      <c r="G574" s="9"/>
    </row>
    <row r="575" spans="6:7" ht="13.5" customHeight="1" x14ac:dyDescent="0.2">
      <c r="F575" s="9"/>
      <c r="G575" s="9"/>
    </row>
    <row r="576" spans="6:7" ht="13.5" customHeight="1" x14ac:dyDescent="0.2">
      <c r="F576" s="9"/>
      <c r="G576" s="9"/>
    </row>
    <row r="577" spans="6:7" ht="13.5" customHeight="1" x14ac:dyDescent="0.2">
      <c r="F577" s="9"/>
      <c r="G577" s="9"/>
    </row>
    <row r="578" spans="6:7" ht="13.5" customHeight="1" x14ac:dyDescent="0.2">
      <c r="F578" s="9"/>
      <c r="G578" s="9"/>
    </row>
    <row r="579" spans="6:7" ht="13.5" customHeight="1" x14ac:dyDescent="0.2">
      <c r="F579" s="9"/>
      <c r="G579" s="9"/>
    </row>
    <row r="580" spans="6:7" ht="13.5" customHeight="1" x14ac:dyDescent="0.2">
      <c r="F580" s="9"/>
      <c r="G580" s="9"/>
    </row>
    <row r="581" spans="6:7" ht="13.5" customHeight="1" x14ac:dyDescent="0.2">
      <c r="F581" s="9"/>
      <c r="G581" s="9"/>
    </row>
    <row r="582" spans="6:7" ht="13.5" customHeight="1" x14ac:dyDescent="0.2">
      <c r="F582" s="9"/>
      <c r="G582" s="9"/>
    </row>
    <row r="583" spans="6:7" ht="13.5" customHeight="1" x14ac:dyDescent="0.2">
      <c r="F583" s="9"/>
      <c r="G583" s="9"/>
    </row>
    <row r="584" spans="6:7" ht="13.5" customHeight="1" x14ac:dyDescent="0.2">
      <c r="F584" s="9"/>
      <c r="G584" s="9"/>
    </row>
    <row r="585" spans="6:7" ht="13.5" customHeight="1" x14ac:dyDescent="0.2">
      <c r="F585" s="9"/>
      <c r="G585" s="9"/>
    </row>
    <row r="586" spans="6:7" ht="13.5" customHeight="1" x14ac:dyDescent="0.2">
      <c r="F586" s="9"/>
      <c r="G586" s="9"/>
    </row>
    <row r="587" spans="6:7" ht="13.5" customHeight="1" x14ac:dyDescent="0.2">
      <c r="F587" s="9"/>
      <c r="G587" s="9"/>
    </row>
    <row r="588" spans="6:7" ht="13.5" customHeight="1" x14ac:dyDescent="0.2">
      <c r="F588" s="9"/>
      <c r="G588" s="9"/>
    </row>
    <row r="589" spans="6:7" ht="13.5" customHeight="1" x14ac:dyDescent="0.2">
      <c r="F589" s="9"/>
      <c r="G589" s="9"/>
    </row>
    <row r="590" spans="6:7" ht="13.5" customHeight="1" x14ac:dyDescent="0.2">
      <c r="F590" s="9"/>
      <c r="G590" s="9"/>
    </row>
    <row r="591" spans="6:7" ht="13.5" customHeight="1" x14ac:dyDescent="0.2">
      <c r="F591" s="9"/>
      <c r="G591" s="9"/>
    </row>
    <row r="592" spans="6:7" ht="13.5" customHeight="1" x14ac:dyDescent="0.2">
      <c r="F592" s="9"/>
      <c r="G592" s="9"/>
    </row>
    <row r="593" spans="6:7" ht="13.5" customHeight="1" x14ac:dyDescent="0.2">
      <c r="F593" s="9"/>
      <c r="G593" s="9"/>
    </row>
    <row r="594" spans="6:7" ht="13.5" customHeight="1" x14ac:dyDescent="0.2">
      <c r="F594" s="9"/>
      <c r="G594" s="9"/>
    </row>
    <row r="595" spans="6:7" ht="13.5" customHeight="1" x14ac:dyDescent="0.2">
      <c r="F595" s="9"/>
      <c r="G595" s="9"/>
    </row>
    <row r="596" spans="6:7" ht="13.5" customHeight="1" x14ac:dyDescent="0.2">
      <c r="F596" s="9"/>
      <c r="G596" s="9"/>
    </row>
    <row r="597" spans="6:7" ht="13.5" customHeight="1" x14ac:dyDescent="0.2">
      <c r="F597" s="9"/>
      <c r="G597" s="9"/>
    </row>
    <row r="598" spans="6:7" ht="13.5" customHeight="1" x14ac:dyDescent="0.2">
      <c r="F598" s="9"/>
      <c r="G598" s="9"/>
    </row>
    <row r="599" spans="6:7" ht="13.5" customHeight="1" x14ac:dyDescent="0.2">
      <c r="F599" s="9"/>
      <c r="G599" s="9"/>
    </row>
    <row r="600" spans="6:7" ht="13.5" customHeight="1" x14ac:dyDescent="0.2">
      <c r="F600" s="9"/>
      <c r="G600" s="9"/>
    </row>
    <row r="601" spans="6:7" ht="13.5" customHeight="1" x14ac:dyDescent="0.2">
      <c r="F601" s="9"/>
      <c r="G601" s="9"/>
    </row>
    <row r="602" spans="6:7" ht="13.5" customHeight="1" x14ac:dyDescent="0.2">
      <c r="F602" s="9"/>
      <c r="G602" s="9"/>
    </row>
    <row r="603" spans="6:7" ht="13.5" customHeight="1" x14ac:dyDescent="0.2">
      <c r="F603" s="9"/>
      <c r="G603" s="9"/>
    </row>
    <row r="604" spans="6:7" ht="13.5" customHeight="1" x14ac:dyDescent="0.2">
      <c r="F604" s="9"/>
      <c r="G604" s="9"/>
    </row>
    <row r="605" spans="6:7" ht="13.5" customHeight="1" x14ac:dyDescent="0.2">
      <c r="F605" s="9"/>
      <c r="G605" s="9"/>
    </row>
    <row r="606" spans="6:7" ht="13.5" customHeight="1" x14ac:dyDescent="0.2">
      <c r="F606" s="9"/>
      <c r="G606" s="9"/>
    </row>
    <row r="607" spans="6:7" ht="13.5" customHeight="1" x14ac:dyDescent="0.2">
      <c r="F607" s="9"/>
      <c r="G607" s="9"/>
    </row>
    <row r="608" spans="6:7" ht="13.5" customHeight="1" x14ac:dyDescent="0.2">
      <c r="F608" s="9"/>
      <c r="G608" s="9"/>
    </row>
    <row r="609" spans="6:7" ht="13.5" customHeight="1" x14ac:dyDescent="0.2">
      <c r="F609" s="9"/>
      <c r="G609" s="9"/>
    </row>
    <row r="610" spans="6:7" ht="13.5" customHeight="1" x14ac:dyDescent="0.2">
      <c r="F610" s="9"/>
      <c r="G610" s="9"/>
    </row>
    <row r="611" spans="6:7" ht="13.5" customHeight="1" x14ac:dyDescent="0.2">
      <c r="F611" s="9"/>
      <c r="G611" s="9"/>
    </row>
    <row r="612" spans="6:7" ht="13.5" customHeight="1" x14ac:dyDescent="0.2">
      <c r="F612" s="9"/>
      <c r="G612" s="9"/>
    </row>
    <row r="613" spans="6:7" ht="13.5" customHeight="1" x14ac:dyDescent="0.2">
      <c r="F613" s="9"/>
      <c r="G613" s="9"/>
    </row>
    <row r="614" spans="6:7" ht="13.5" customHeight="1" x14ac:dyDescent="0.2">
      <c r="F614" s="9"/>
      <c r="G614" s="9"/>
    </row>
    <row r="615" spans="6:7" ht="13.5" customHeight="1" x14ac:dyDescent="0.2">
      <c r="F615" s="9"/>
      <c r="G615" s="9"/>
    </row>
    <row r="616" spans="6:7" ht="13.5" customHeight="1" x14ac:dyDescent="0.2">
      <c r="F616" s="9"/>
      <c r="G616" s="9"/>
    </row>
    <row r="617" spans="6:7" ht="13.5" customHeight="1" x14ac:dyDescent="0.2">
      <c r="F617" s="9"/>
      <c r="G617" s="9"/>
    </row>
    <row r="618" spans="6:7" ht="13.5" customHeight="1" x14ac:dyDescent="0.2">
      <c r="F618" s="9"/>
      <c r="G618" s="9"/>
    </row>
    <row r="619" spans="6:7" ht="13.5" customHeight="1" x14ac:dyDescent="0.2">
      <c r="F619" s="9"/>
      <c r="G619" s="9"/>
    </row>
    <row r="620" spans="6:7" ht="13.5" customHeight="1" x14ac:dyDescent="0.2">
      <c r="F620" s="9"/>
      <c r="G620" s="9"/>
    </row>
    <row r="621" spans="6:7" ht="13.5" customHeight="1" x14ac:dyDescent="0.2">
      <c r="F621" s="9"/>
      <c r="G621" s="9"/>
    </row>
    <row r="622" spans="6:7" ht="13.5" customHeight="1" x14ac:dyDescent="0.2">
      <c r="F622" s="9"/>
      <c r="G622" s="9"/>
    </row>
    <row r="623" spans="6:7" ht="13.5" customHeight="1" x14ac:dyDescent="0.2">
      <c r="F623" s="9"/>
      <c r="G623" s="9"/>
    </row>
    <row r="624" spans="6:7" ht="13.5" customHeight="1" x14ac:dyDescent="0.2">
      <c r="F624" s="9"/>
      <c r="G624" s="9"/>
    </row>
    <row r="625" spans="6:7" ht="13.5" customHeight="1" x14ac:dyDescent="0.2">
      <c r="F625" s="9"/>
      <c r="G625" s="9"/>
    </row>
    <row r="626" spans="6:7" ht="13.5" customHeight="1" x14ac:dyDescent="0.2">
      <c r="F626" s="9"/>
      <c r="G626" s="9"/>
    </row>
    <row r="627" spans="6:7" ht="13.5" customHeight="1" x14ac:dyDescent="0.2">
      <c r="F627" s="9"/>
      <c r="G627" s="9"/>
    </row>
    <row r="628" spans="6:7" ht="13.5" customHeight="1" x14ac:dyDescent="0.2">
      <c r="F628" s="9"/>
      <c r="G628" s="9"/>
    </row>
    <row r="629" spans="6:7" ht="13.5" customHeight="1" x14ac:dyDescent="0.2">
      <c r="F629" s="9"/>
      <c r="G629" s="9"/>
    </row>
    <row r="630" spans="6:7" ht="13.5" customHeight="1" x14ac:dyDescent="0.2">
      <c r="F630" s="9"/>
      <c r="G630" s="9"/>
    </row>
    <row r="631" spans="6:7" ht="13.5" customHeight="1" x14ac:dyDescent="0.2">
      <c r="F631" s="9"/>
      <c r="G631" s="9"/>
    </row>
    <row r="632" spans="6:7" ht="13.5" customHeight="1" x14ac:dyDescent="0.2">
      <c r="F632" s="9"/>
      <c r="G632" s="9"/>
    </row>
    <row r="633" spans="6:7" ht="13.5" customHeight="1" x14ac:dyDescent="0.2">
      <c r="F633" s="9"/>
      <c r="G633" s="9"/>
    </row>
    <row r="634" spans="6:7" ht="13.5" customHeight="1" x14ac:dyDescent="0.2">
      <c r="F634" s="9"/>
      <c r="G634" s="9"/>
    </row>
    <row r="635" spans="6:7" ht="13.5" customHeight="1" x14ac:dyDescent="0.2">
      <c r="F635" s="9"/>
      <c r="G635" s="9"/>
    </row>
    <row r="636" spans="6:7" ht="13.5" customHeight="1" x14ac:dyDescent="0.2">
      <c r="F636" s="9"/>
      <c r="G636" s="9"/>
    </row>
    <row r="637" spans="6:7" ht="13.5" customHeight="1" x14ac:dyDescent="0.2">
      <c r="F637" s="9"/>
      <c r="G637" s="9"/>
    </row>
    <row r="638" spans="6:7" ht="13.5" customHeight="1" x14ac:dyDescent="0.2">
      <c r="F638" s="9"/>
      <c r="G638" s="9"/>
    </row>
    <row r="639" spans="6:7" ht="13.5" customHeight="1" x14ac:dyDescent="0.2">
      <c r="F639" s="9"/>
      <c r="G639" s="9"/>
    </row>
    <row r="640" spans="6:7" ht="13.5" customHeight="1" x14ac:dyDescent="0.2">
      <c r="F640" s="9"/>
      <c r="G640" s="9"/>
    </row>
    <row r="641" spans="6:7" ht="13.5" customHeight="1" x14ac:dyDescent="0.2">
      <c r="F641" s="9"/>
      <c r="G641" s="9"/>
    </row>
    <row r="642" spans="6:7" ht="13.5" customHeight="1" x14ac:dyDescent="0.2">
      <c r="F642" s="9"/>
      <c r="G642" s="9"/>
    </row>
    <row r="643" spans="6:7" ht="13.5" customHeight="1" x14ac:dyDescent="0.2">
      <c r="F643" s="9"/>
      <c r="G643" s="9"/>
    </row>
    <row r="644" spans="6:7" ht="13.5" customHeight="1" x14ac:dyDescent="0.2">
      <c r="F644" s="9"/>
      <c r="G644" s="9"/>
    </row>
    <row r="645" spans="6:7" ht="13.5" customHeight="1" x14ac:dyDescent="0.2">
      <c r="F645" s="9"/>
      <c r="G645" s="9"/>
    </row>
    <row r="646" spans="6:7" ht="13.5" customHeight="1" x14ac:dyDescent="0.2">
      <c r="F646" s="9"/>
      <c r="G646" s="9"/>
    </row>
    <row r="647" spans="6:7" ht="13.5" customHeight="1" x14ac:dyDescent="0.2">
      <c r="F647" s="9"/>
      <c r="G647" s="9"/>
    </row>
    <row r="648" spans="6:7" ht="13.5" customHeight="1" x14ac:dyDescent="0.2">
      <c r="F648" s="9"/>
      <c r="G648" s="9"/>
    </row>
    <row r="649" spans="6:7" ht="13.5" customHeight="1" x14ac:dyDescent="0.2">
      <c r="F649" s="9"/>
      <c r="G649" s="9"/>
    </row>
    <row r="650" spans="6:7" ht="13.5" customHeight="1" x14ac:dyDescent="0.2">
      <c r="F650" s="9"/>
      <c r="G650" s="9"/>
    </row>
    <row r="651" spans="6:7" ht="13.5" customHeight="1" x14ac:dyDescent="0.2">
      <c r="F651" s="9"/>
      <c r="G651" s="9"/>
    </row>
    <row r="652" spans="6:7" ht="13.5" customHeight="1" x14ac:dyDescent="0.2">
      <c r="F652" s="9"/>
      <c r="G652" s="9"/>
    </row>
    <row r="653" spans="6:7" ht="13.5" customHeight="1" x14ac:dyDescent="0.2">
      <c r="F653" s="9"/>
      <c r="G653" s="9"/>
    </row>
    <row r="654" spans="6:7" ht="13.5" customHeight="1" x14ac:dyDescent="0.2">
      <c r="F654" s="9"/>
      <c r="G654" s="9"/>
    </row>
    <row r="655" spans="6:7" ht="13.5" customHeight="1" x14ac:dyDescent="0.2">
      <c r="F655" s="9"/>
      <c r="G655" s="9"/>
    </row>
    <row r="656" spans="6:7" ht="13.5" customHeight="1" x14ac:dyDescent="0.2">
      <c r="F656" s="9"/>
      <c r="G656" s="9"/>
    </row>
    <row r="657" spans="6:7" ht="13.5" customHeight="1" x14ac:dyDescent="0.2">
      <c r="F657" s="9"/>
      <c r="G657" s="9"/>
    </row>
    <row r="658" spans="6:7" ht="13.5" customHeight="1" x14ac:dyDescent="0.2">
      <c r="F658" s="9"/>
      <c r="G658" s="9"/>
    </row>
    <row r="659" spans="6:7" ht="13.5" customHeight="1" x14ac:dyDescent="0.2">
      <c r="F659" s="9"/>
      <c r="G659" s="9"/>
    </row>
    <row r="660" spans="6:7" ht="13.5" customHeight="1" x14ac:dyDescent="0.2">
      <c r="F660" s="9"/>
      <c r="G660" s="9"/>
    </row>
    <row r="661" spans="6:7" ht="13.5" customHeight="1" x14ac:dyDescent="0.2">
      <c r="F661" s="9"/>
      <c r="G661" s="9"/>
    </row>
    <row r="662" spans="6:7" ht="13.5" customHeight="1" x14ac:dyDescent="0.2">
      <c r="F662" s="9"/>
      <c r="G662" s="9"/>
    </row>
    <row r="663" spans="6:7" ht="13.5" customHeight="1" x14ac:dyDescent="0.2">
      <c r="F663" s="9"/>
      <c r="G663" s="9"/>
    </row>
    <row r="664" spans="6:7" ht="13.5" customHeight="1" x14ac:dyDescent="0.2">
      <c r="F664" s="9"/>
      <c r="G664" s="9"/>
    </row>
    <row r="665" spans="6:7" ht="13.5" customHeight="1" x14ac:dyDescent="0.2">
      <c r="F665" s="9"/>
      <c r="G665" s="9"/>
    </row>
    <row r="666" spans="6:7" ht="13.5" customHeight="1" x14ac:dyDescent="0.2">
      <c r="F666" s="9"/>
      <c r="G666" s="9"/>
    </row>
    <row r="667" spans="6:7" ht="13.5" customHeight="1" x14ac:dyDescent="0.2">
      <c r="F667" s="9"/>
      <c r="G667" s="9"/>
    </row>
    <row r="668" spans="6:7" ht="13.5" customHeight="1" x14ac:dyDescent="0.2">
      <c r="F668" s="9"/>
      <c r="G668" s="9"/>
    </row>
    <row r="669" spans="6:7" ht="13.5" customHeight="1" x14ac:dyDescent="0.2">
      <c r="F669" s="9"/>
      <c r="G669" s="9"/>
    </row>
    <row r="670" spans="6:7" ht="13.5" customHeight="1" x14ac:dyDescent="0.2">
      <c r="F670" s="9"/>
      <c r="G670" s="9"/>
    </row>
    <row r="671" spans="6:7" ht="13.5" customHeight="1" x14ac:dyDescent="0.2">
      <c r="F671" s="9"/>
      <c r="G671" s="9"/>
    </row>
    <row r="672" spans="6:7" ht="13.5" customHeight="1" x14ac:dyDescent="0.2">
      <c r="F672" s="9"/>
      <c r="G672" s="9"/>
    </row>
    <row r="673" spans="6:7" ht="13.5" customHeight="1" x14ac:dyDescent="0.2">
      <c r="F673" s="9"/>
      <c r="G673" s="9"/>
    </row>
    <row r="674" spans="6:7" ht="13.5" customHeight="1" x14ac:dyDescent="0.2">
      <c r="F674" s="9"/>
      <c r="G674" s="9"/>
    </row>
    <row r="675" spans="6:7" ht="13.5" customHeight="1" x14ac:dyDescent="0.2">
      <c r="F675" s="9"/>
      <c r="G675" s="9"/>
    </row>
    <row r="676" spans="6:7" ht="13.5" customHeight="1" x14ac:dyDescent="0.2">
      <c r="F676" s="9"/>
      <c r="G676" s="9"/>
    </row>
    <row r="677" spans="6:7" ht="13.5" customHeight="1" x14ac:dyDescent="0.2">
      <c r="F677" s="9"/>
      <c r="G677" s="9"/>
    </row>
    <row r="678" spans="6:7" ht="13.5" customHeight="1" x14ac:dyDescent="0.2">
      <c r="F678" s="9"/>
      <c r="G678" s="9"/>
    </row>
    <row r="679" spans="6:7" ht="13.5" customHeight="1" x14ac:dyDescent="0.2">
      <c r="F679" s="9"/>
      <c r="G679" s="9"/>
    </row>
    <row r="680" spans="6:7" ht="13.5" customHeight="1" x14ac:dyDescent="0.2">
      <c r="F680" s="9"/>
      <c r="G680" s="9"/>
    </row>
    <row r="681" spans="6:7" ht="13.5" customHeight="1" x14ac:dyDescent="0.2">
      <c r="F681" s="9"/>
      <c r="G681" s="9"/>
    </row>
    <row r="682" spans="6:7" ht="13.5" customHeight="1" x14ac:dyDescent="0.2">
      <c r="F682" s="9"/>
      <c r="G682" s="9"/>
    </row>
    <row r="683" spans="6:7" ht="13.5" customHeight="1" x14ac:dyDescent="0.2">
      <c r="F683" s="9"/>
      <c r="G683" s="9"/>
    </row>
    <row r="684" spans="6:7" ht="13.5" customHeight="1" x14ac:dyDescent="0.2">
      <c r="F684" s="9"/>
      <c r="G684" s="9"/>
    </row>
    <row r="685" spans="6:7" ht="13.5" customHeight="1" x14ac:dyDescent="0.2">
      <c r="F685" s="9"/>
      <c r="G685" s="9"/>
    </row>
    <row r="686" spans="6:7" ht="13.5" customHeight="1" x14ac:dyDescent="0.2">
      <c r="F686" s="9"/>
      <c r="G686" s="9"/>
    </row>
    <row r="687" spans="6:7" ht="13.5" customHeight="1" x14ac:dyDescent="0.2">
      <c r="F687" s="9"/>
      <c r="G687" s="9"/>
    </row>
    <row r="688" spans="6:7" ht="13.5" customHeight="1" x14ac:dyDescent="0.2">
      <c r="F688" s="9"/>
      <c r="G688" s="9"/>
    </row>
    <row r="689" spans="6:7" ht="13.5" customHeight="1" x14ac:dyDescent="0.2">
      <c r="F689" s="9"/>
      <c r="G689" s="9"/>
    </row>
    <row r="690" spans="6:7" ht="13.5" customHeight="1" x14ac:dyDescent="0.2">
      <c r="F690" s="9"/>
      <c r="G690" s="9"/>
    </row>
    <row r="691" spans="6:7" ht="13.5" customHeight="1" x14ac:dyDescent="0.2">
      <c r="F691" s="9"/>
      <c r="G691" s="9"/>
    </row>
    <row r="692" spans="6:7" ht="13.5" customHeight="1" x14ac:dyDescent="0.2">
      <c r="F692" s="9"/>
      <c r="G692" s="9"/>
    </row>
    <row r="693" spans="6:7" ht="13.5" customHeight="1" x14ac:dyDescent="0.2">
      <c r="F693" s="9"/>
      <c r="G693" s="9"/>
    </row>
    <row r="694" spans="6:7" ht="13.5" customHeight="1" x14ac:dyDescent="0.2">
      <c r="F694" s="9"/>
      <c r="G694" s="9"/>
    </row>
    <row r="695" spans="6:7" ht="13.5" customHeight="1" x14ac:dyDescent="0.2">
      <c r="F695" s="9"/>
      <c r="G695" s="9"/>
    </row>
    <row r="696" spans="6:7" ht="13.5" customHeight="1" x14ac:dyDescent="0.2">
      <c r="F696" s="9"/>
      <c r="G696" s="9"/>
    </row>
    <row r="697" spans="6:7" ht="13.5" customHeight="1" x14ac:dyDescent="0.2">
      <c r="F697" s="9"/>
      <c r="G697" s="9"/>
    </row>
    <row r="698" spans="6:7" ht="13.5" customHeight="1" x14ac:dyDescent="0.2">
      <c r="F698" s="9"/>
      <c r="G698" s="9"/>
    </row>
    <row r="699" spans="6:7" ht="13.5" customHeight="1" x14ac:dyDescent="0.2">
      <c r="F699" s="9"/>
      <c r="G699" s="9"/>
    </row>
    <row r="700" spans="6:7" ht="13.5" customHeight="1" x14ac:dyDescent="0.2">
      <c r="F700" s="9"/>
      <c r="G700" s="9"/>
    </row>
    <row r="701" spans="6:7" ht="13.5" customHeight="1" x14ac:dyDescent="0.2">
      <c r="F701" s="9"/>
      <c r="G701" s="9"/>
    </row>
    <row r="702" spans="6:7" ht="13.5" customHeight="1" x14ac:dyDescent="0.2">
      <c r="F702" s="9"/>
      <c r="G702" s="9"/>
    </row>
    <row r="703" spans="6:7" ht="13.5" customHeight="1" x14ac:dyDescent="0.2">
      <c r="F703" s="9"/>
      <c r="G703" s="9"/>
    </row>
    <row r="704" spans="6:7" ht="13.5" customHeight="1" x14ac:dyDescent="0.2">
      <c r="F704" s="9"/>
      <c r="G704" s="9"/>
    </row>
    <row r="705" spans="6:7" ht="13.5" customHeight="1" x14ac:dyDescent="0.2">
      <c r="F705" s="9"/>
      <c r="G705" s="9"/>
    </row>
    <row r="706" spans="6:7" ht="13.5" customHeight="1" x14ac:dyDescent="0.2">
      <c r="F706" s="9"/>
      <c r="G706" s="9"/>
    </row>
    <row r="707" spans="6:7" ht="13.5" customHeight="1" x14ac:dyDescent="0.2">
      <c r="F707" s="9"/>
      <c r="G707" s="9"/>
    </row>
    <row r="708" spans="6:7" ht="13.5" customHeight="1" x14ac:dyDescent="0.2">
      <c r="F708" s="9"/>
      <c r="G708" s="9"/>
    </row>
    <row r="709" spans="6:7" ht="13.5" customHeight="1" x14ac:dyDescent="0.2">
      <c r="F709" s="9"/>
      <c r="G709" s="9"/>
    </row>
    <row r="710" spans="6:7" ht="13.5" customHeight="1" x14ac:dyDescent="0.2">
      <c r="F710" s="9"/>
      <c r="G710" s="9"/>
    </row>
    <row r="711" spans="6:7" ht="13.5" customHeight="1" x14ac:dyDescent="0.2">
      <c r="F711" s="9"/>
      <c r="G711" s="9"/>
    </row>
    <row r="712" spans="6:7" ht="13.5" customHeight="1" x14ac:dyDescent="0.2">
      <c r="F712" s="9"/>
      <c r="G712" s="9"/>
    </row>
    <row r="713" spans="6:7" ht="13.5" customHeight="1" x14ac:dyDescent="0.2">
      <c r="F713" s="9"/>
      <c r="G713" s="9"/>
    </row>
    <row r="714" spans="6:7" ht="13.5" customHeight="1" x14ac:dyDescent="0.2">
      <c r="F714" s="9"/>
      <c r="G714" s="9"/>
    </row>
    <row r="715" spans="6:7" ht="13.5" customHeight="1" x14ac:dyDescent="0.2">
      <c r="F715" s="9"/>
      <c r="G715" s="9"/>
    </row>
    <row r="716" spans="6:7" ht="13.5" customHeight="1" x14ac:dyDescent="0.2">
      <c r="F716" s="9"/>
      <c r="G716" s="9"/>
    </row>
    <row r="717" spans="6:7" ht="13.5" customHeight="1" x14ac:dyDescent="0.2">
      <c r="F717" s="9"/>
      <c r="G717" s="9"/>
    </row>
    <row r="718" spans="6:7" ht="13.5" customHeight="1" x14ac:dyDescent="0.2">
      <c r="F718" s="9"/>
      <c r="G718" s="9"/>
    </row>
    <row r="719" spans="6:7" ht="13.5" customHeight="1" x14ac:dyDescent="0.2">
      <c r="F719" s="9"/>
      <c r="G719" s="9"/>
    </row>
    <row r="720" spans="6:7" ht="13.5" customHeight="1" x14ac:dyDescent="0.2">
      <c r="F720" s="9"/>
      <c r="G720" s="9"/>
    </row>
    <row r="721" spans="6:7" ht="13.5" customHeight="1" x14ac:dyDescent="0.2">
      <c r="F721" s="9"/>
      <c r="G721" s="9"/>
    </row>
    <row r="722" spans="6:7" ht="13.5" customHeight="1" x14ac:dyDescent="0.2">
      <c r="F722" s="9"/>
      <c r="G722" s="9"/>
    </row>
    <row r="723" spans="6:7" ht="13.5" customHeight="1" x14ac:dyDescent="0.2">
      <c r="F723" s="9"/>
      <c r="G723" s="9"/>
    </row>
    <row r="724" spans="6:7" ht="13.5" customHeight="1" x14ac:dyDescent="0.2">
      <c r="F724" s="9"/>
      <c r="G724" s="9"/>
    </row>
    <row r="725" spans="6:7" ht="13.5" customHeight="1" x14ac:dyDescent="0.2">
      <c r="F725" s="9"/>
      <c r="G725" s="9"/>
    </row>
    <row r="726" spans="6:7" ht="13.5" customHeight="1" x14ac:dyDescent="0.2">
      <c r="F726" s="9"/>
      <c r="G726" s="9"/>
    </row>
    <row r="727" spans="6:7" ht="13.5" customHeight="1" x14ac:dyDescent="0.2">
      <c r="F727" s="9"/>
      <c r="G727" s="9"/>
    </row>
    <row r="728" spans="6:7" ht="13.5" customHeight="1" x14ac:dyDescent="0.2">
      <c r="F728" s="9"/>
      <c r="G728" s="9"/>
    </row>
    <row r="729" spans="6:7" ht="13.5" customHeight="1" x14ac:dyDescent="0.2">
      <c r="F729" s="9"/>
      <c r="G729" s="9"/>
    </row>
    <row r="730" spans="6:7" ht="13.5" customHeight="1" x14ac:dyDescent="0.2">
      <c r="F730" s="9"/>
      <c r="G730" s="9"/>
    </row>
    <row r="731" spans="6:7" ht="13.5" customHeight="1" x14ac:dyDescent="0.2">
      <c r="F731" s="9"/>
      <c r="G731" s="9"/>
    </row>
    <row r="732" spans="6:7" ht="13.5" customHeight="1" x14ac:dyDescent="0.2">
      <c r="F732" s="9"/>
      <c r="G732" s="9"/>
    </row>
    <row r="733" spans="6:7" ht="13.5" customHeight="1" x14ac:dyDescent="0.2">
      <c r="F733" s="9"/>
      <c r="G733" s="9"/>
    </row>
    <row r="734" spans="6:7" ht="13.5" customHeight="1" x14ac:dyDescent="0.2">
      <c r="F734" s="9"/>
      <c r="G734" s="9"/>
    </row>
    <row r="735" spans="6:7" ht="13.5" customHeight="1" x14ac:dyDescent="0.2">
      <c r="F735" s="9"/>
      <c r="G735" s="9"/>
    </row>
    <row r="736" spans="6:7" ht="13.5" customHeight="1" x14ac:dyDescent="0.2">
      <c r="F736" s="9"/>
      <c r="G736" s="9"/>
    </row>
    <row r="737" spans="6:7" ht="13.5" customHeight="1" x14ac:dyDescent="0.2">
      <c r="F737" s="9"/>
      <c r="G737" s="9"/>
    </row>
    <row r="738" spans="6:7" ht="13.5" customHeight="1" x14ac:dyDescent="0.2">
      <c r="F738" s="9"/>
      <c r="G738" s="9"/>
    </row>
    <row r="739" spans="6:7" ht="13.5" customHeight="1" x14ac:dyDescent="0.2">
      <c r="F739" s="9"/>
      <c r="G739" s="9"/>
    </row>
    <row r="740" spans="6:7" ht="13.5" customHeight="1" x14ac:dyDescent="0.2">
      <c r="F740" s="9"/>
      <c r="G740" s="9"/>
    </row>
    <row r="741" spans="6:7" ht="13.5" customHeight="1" x14ac:dyDescent="0.2">
      <c r="F741" s="9"/>
      <c r="G741" s="9"/>
    </row>
    <row r="742" spans="6:7" ht="13.5" customHeight="1" x14ac:dyDescent="0.2">
      <c r="F742" s="9"/>
      <c r="G742" s="9"/>
    </row>
    <row r="743" spans="6:7" ht="13.5" customHeight="1" x14ac:dyDescent="0.2">
      <c r="F743" s="9"/>
      <c r="G743" s="9"/>
    </row>
    <row r="744" spans="6:7" ht="13.5" customHeight="1" x14ac:dyDescent="0.2">
      <c r="F744" s="9"/>
      <c r="G744" s="9"/>
    </row>
    <row r="745" spans="6:7" ht="13.5" customHeight="1" x14ac:dyDescent="0.2">
      <c r="F745" s="9"/>
      <c r="G745" s="9"/>
    </row>
    <row r="746" spans="6:7" ht="13.5" customHeight="1" x14ac:dyDescent="0.2">
      <c r="F746" s="9"/>
      <c r="G746" s="9"/>
    </row>
    <row r="747" spans="6:7" ht="13.5" customHeight="1" x14ac:dyDescent="0.2">
      <c r="F747" s="9"/>
      <c r="G747" s="9"/>
    </row>
    <row r="748" spans="6:7" ht="13.5" customHeight="1" x14ac:dyDescent="0.2">
      <c r="F748" s="9"/>
      <c r="G748" s="9"/>
    </row>
    <row r="749" spans="6:7" ht="13.5" customHeight="1" x14ac:dyDescent="0.2">
      <c r="F749" s="9"/>
      <c r="G749" s="9"/>
    </row>
    <row r="750" spans="6:7" ht="13.5" customHeight="1" x14ac:dyDescent="0.2">
      <c r="F750" s="9"/>
      <c r="G750" s="9"/>
    </row>
    <row r="751" spans="6:7" ht="13.5" customHeight="1" x14ac:dyDescent="0.2">
      <c r="F751" s="9"/>
      <c r="G751" s="9"/>
    </row>
    <row r="752" spans="6:7" ht="13.5" customHeight="1" x14ac:dyDescent="0.2">
      <c r="F752" s="9"/>
      <c r="G752" s="9"/>
    </row>
    <row r="753" spans="6:7" ht="13.5" customHeight="1" x14ac:dyDescent="0.2">
      <c r="F753" s="9"/>
      <c r="G753" s="9"/>
    </row>
    <row r="754" spans="6:7" ht="13.5" customHeight="1" x14ac:dyDescent="0.2">
      <c r="F754" s="9"/>
      <c r="G754" s="9"/>
    </row>
    <row r="755" spans="6:7" ht="13.5" customHeight="1" x14ac:dyDescent="0.2">
      <c r="F755" s="9"/>
      <c r="G755" s="9"/>
    </row>
    <row r="756" spans="6:7" ht="13.5" customHeight="1" x14ac:dyDescent="0.2">
      <c r="F756" s="9"/>
      <c r="G756" s="9"/>
    </row>
    <row r="757" spans="6:7" ht="13.5" customHeight="1" x14ac:dyDescent="0.2">
      <c r="F757" s="9"/>
      <c r="G757" s="9"/>
    </row>
    <row r="758" spans="6:7" ht="13.5" customHeight="1" x14ac:dyDescent="0.2">
      <c r="F758" s="9"/>
      <c r="G758" s="9"/>
    </row>
    <row r="759" spans="6:7" ht="13.5" customHeight="1" x14ac:dyDescent="0.2">
      <c r="F759" s="9"/>
      <c r="G759" s="9"/>
    </row>
    <row r="760" spans="6:7" ht="13.5" customHeight="1" x14ac:dyDescent="0.2">
      <c r="F760" s="9"/>
      <c r="G760" s="9"/>
    </row>
    <row r="761" spans="6:7" ht="13.5" customHeight="1" x14ac:dyDescent="0.2">
      <c r="F761" s="9"/>
      <c r="G761" s="9"/>
    </row>
    <row r="762" spans="6:7" ht="13.5" customHeight="1" x14ac:dyDescent="0.2">
      <c r="F762" s="9"/>
      <c r="G762" s="9"/>
    </row>
    <row r="763" spans="6:7" ht="13.5" customHeight="1" x14ac:dyDescent="0.2">
      <c r="F763" s="9"/>
      <c r="G763" s="9"/>
    </row>
    <row r="764" spans="6:7" ht="13.5" customHeight="1" x14ac:dyDescent="0.2">
      <c r="F764" s="9"/>
      <c r="G764" s="9"/>
    </row>
    <row r="765" spans="6:7" ht="13.5" customHeight="1" x14ac:dyDescent="0.2">
      <c r="F765" s="9"/>
      <c r="G765" s="9"/>
    </row>
    <row r="766" spans="6:7" ht="13.5" customHeight="1" x14ac:dyDescent="0.2">
      <c r="F766" s="9"/>
      <c r="G766" s="9"/>
    </row>
    <row r="767" spans="6:7" ht="13.5" customHeight="1" x14ac:dyDescent="0.2">
      <c r="F767" s="9"/>
      <c r="G767" s="9"/>
    </row>
    <row r="768" spans="6:7" ht="13.5" customHeight="1" x14ac:dyDescent="0.2">
      <c r="F768" s="9"/>
      <c r="G768" s="9"/>
    </row>
    <row r="769" spans="6:7" ht="13.5" customHeight="1" x14ac:dyDescent="0.2">
      <c r="F769" s="9"/>
      <c r="G769" s="9"/>
    </row>
    <row r="770" spans="6:7" ht="13.5" customHeight="1" x14ac:dyDescent="0.2">
      <c r="F770" s="9"/>
      <c r="G770" s="9"/>
    </row>
    <row r="771" spans="6:7" ht="13.5" customHeight="1" x14ac:dyDescent="0.2">
      <c r="F771" s="9"/>
      <c r="G771" s="9"/>
    </row>
    <row r="772" spans="6:7" ht="13.5" customHeight="1" x14ac:dyDescent="0.2">
      <c r="F772" s="9"/>
      <c r="G772" s="9"/>
    </row>
    <row r="773" spans="6:7" ht="13.5" customHeight="1" x14ac:dyDescent="0.2">
      <c r="F773" s="9"/>
      <c r="G773" s="9"/>
    </row>
    <row r="774" spans="6:7" ht="13.5" customHeight="1" x14ac:dyDescent="0.2">
      <c r="F774" s="9"/>
      <c r="G774" s="9"/>
    </row>
    <row r="775" spans="6:7" ht="13.5" customHeight="1" x14ac:dyDescent="0.2">
      <c r="F775" s="9"/>
      <c r="G775" s="9"/>
    </row>
    <row r="776" spans="6:7" ht="13.5" customHeight="1" x14ac:dyDescent="0.2">
      <c r="F776" s="9"/>
      <c r="G776" s="9"/>
    </row>
    <row r="777" spans="6:7" ht="13.5" customHeight="1" x14ac:dyDescent="0.2">
      <c r="F777" s="9"/>
      <c r="G777" s="9"/>
    </row>
    <row r="778" spans="6:7" ht="13.5" customHeight="1" x14ac:dyDescent="0.2">
      <c r="F778" s="9"/>
      <c r="G778" s="9"/>
    </row>
    <row r="779" spans="6:7" ht="13.5" customHeight="1" x14ac:dyDescent="0.2">
      <c r="F779" s="9"/>
      <c r="G779" s="9"/>
    </row>
    <row r="780" spans="6:7" ht="13.5" customHeight="1" x14ac:dyDescent="0.2">
      <c r="F780" s="9"/>
      <c r="G780" s="9"/>
    </row>
    <row r="781" spans="6:7" ht="13.5" customHeight="1" x14ac:dyDescent="0.2">
      <c r="F781" s="9"/>
      <c r="G781" s="9"/>
    </row>
    <row r="782" spans="6:7" ht="13.5" customHeight="1" x14ac:dyDescent="0.2">
      <c r="F782" s="9"/>
      <c r="G782" s="9"/>
    </row>
    <row r="783" spans="6:7" ht="13.5" customHeight="1" x14ac:dyDescent="0.2">
      <c r="F783" s="9"/>
      <c r="G783" s="9"/>
    </row>
    <row r="784" spans="6:7" ht="13.5" customHeight="1" x14ac:dyDescent="0.2">
      <c r="F784" s="9"/>
      <c r="G784" s="9"/>
    </row>
    <row r="785" spans="6:7" ht="13.5" customHeight="1" x14ac:dyDescent="0.2">
      <c r="F785" s="9"/>
      <c r="G785" s="9"/>
    </row>
    <row r="786" spans="6:7" ht="13.5" customHeight="1" x14ac:dyDescent="0.2">
      <c r="F786" s="9"/>
      <c r="G786" s="9"/>
    </row>
    <row r="787" spans="6:7" ht="13.5" customHeight="1" x14ac:dyDescent="0.2">
      <c r="F787" s="9"/>
      <c r="G787" s="9"/>
    </row>
    <row r="788" spans="6:7" ht="13.5" customHeight="1" x14ac:dyDescent="0.2">
      <c r="F788" s="9"/>
      <c r="G788" s="9"/>
    </row>
    <row r="789" spans="6:7" ht="13.5" customHeight="1" x14ac:dyDescent="0.2">
      <c r="F789" s="9"/>
      <c r="G789" s="9"/>
    </row>
    <row r="790" spans="6:7" ht="13.5" customHeight="1" x14ac:dyDescent="0.2">
      <c r="F790" s="9"/>
      <c r="G790" s="9"/>
    </row>
    <row r="791" spans="6:7" ht="13.5" customHeight="1" x14ac:dyDescent="0.2">
      <c r="F791" s="9"/>
      <c r="G791" s="9"/>
    </row>
    <row r="792" spans="6:7" ht="13.5" customHeight="1" x14ac:dyDescent="0.2">
      <c r="F792" s="9"/>
      <c r="G792" s="9"/>
    </row>
    <row r="793" spans="6:7" ht="13.5" customHeight="1" x14ac:dyDescent="0.2">
      <c r="F793" s="9"/>
      <c r="G793" s="9"/>
    </row>
    <row r="794" spans="6:7" ht="13.5" customHeight="1" x14ac:dyDescent="0.2">
      <c r="F794" s="9"/>
      <c r="G794" s="9"/>
    </row>
    <row r="795" spans="6:7" ht="13.5" customHeight="1" x14ac:dyDescent="0.2">
      <c r="F795" s="9"/>
      <c r="G795" s="9"/>
    </row>
    <row r="796" spans="6:7" ht="13.5" customHeight="1" x14ac:dyDescent="0.2">
      <c r="F796" s="9"/>
      <c r="G796" s="9"/>
    </row>
    <row r="797" spans="6:7" ht="13.5" customHeight="1" x14ac:dyDescent="0.2">
      <c r="F797" s="9"/>
      <c r="G797" s="9"/>
    </row>
    <row r="798" spans="6:7" ht="13.5" customHeight="1" x14ac:dyDescent="0.2">
      <c r="F798" s="9"/>
      <c r="G798" s="9"/>
    </row>
    <row r="799" spans="6:7" ht="13.5" customHeight="1" x14ac:dyDescent="0.2">
      <c r="F799" s="9"/>
      <c r="G799" s="9"/>
    </row>
    <row r="800" spans="6:7" ht="13.5" customHeight="1" x14ac:dyDescent="0.2">
      <c r="F800" s="9"/>
      <c r="G800" s="9"/>
    </row>
    <row r="801" spans="6:7" ht="13.5" customHeight="1" x14ac:dyDescent="0.2">
      <c r="F801" s="9"/>
      <c r="G801" s="9"/>
    </row>
    <row r="802" spans="6:7" ht="13.5" customHeight="1" x14ac:dyDescent="0.2">
      <c r="F802" s="9"/>
      <c r="G802" s="9"/>
    </row>
    <row r="803" spans="6:7" ht="13.5" customHeight="1" x14ac:dyDescent="0.2">
      <c r="F803" s="9"/>
      <c r="G803" s="9"/>
    </row>
    <row r="804" spans="6:7" ht="13.5" customHeight="1" x14ac:dyDescent="0.2">
      <c r="F804" s="9"/>
      <c r="G804" s="9"/>
    </row>
    <row r="805" spans="6:7" ht="13.5" customHeight="1" x14ac:dyDescent="0.2">
      <c r="F805" s="9"/>
      <c r="G805" s="9"/>
    </row>
    <row r="806" spans="6:7" ht="13.5" customHeight="1" x14ac:dyDescent="0.2">
      <c r="F806" s="9"/>
      <c r="G806" s="9"/>
    </row>
    <row r="807" spans="6:7" ht="13.5" customHeight="1" x14ac:dyDescent="0.2">
      <c r="F807" s="9"/>
      <c r="G807" s="9"/>
    </row>
    <row r="808" spans="6:7" ht="13.5" customHeight="1" x14ac:dyDescent="0.2">
      <c r="F808" s="9"/>
      <c r="G808" s="9"/>
    </row>
    <row r="809" spans="6:7" ht="13.5" customHeight="1" x14ac:dyDescent="0.2">
      <c r="F809" s="9"/>
      <c r="G809" s="9"/>
    </row>
    <row r="810" spans="6:7" ht="13.5" customHeight="1" x14ac:dyDescent="0.2">
      <c r="F810" s="9"/>
      <c r="G810" s="9"/>
    </row>
    <row r="811" spans="6:7" ht="13.5" customHeight="1" x14ac:dyDescent="0.2">
      <c r="F811" s="9"/>
      <c r="G811" s="9"/>
    </row>
    <row r="812" spans="6:7" ht="13.5" customHeight="1" x14ac:dyDescent="0.2">
      <c r="F812" s="9"/>
      <c r="G812" s="9"/>
    </row>
    <row r="813" spans="6:7" ht="13.5" customHeight="1" x14ac:dyDescent="0.2">
      <c r="F813" s="9"/>
      <c r="G813" s="9"/>
    </row>
    <row r="814" spans="6:7" ht="13.5" customHeight="1" x14ac:dyDescent="0.2">
      <c r="F814" s="9"/>
      <c r="G814" s="9"/>
    </row>
    <row r="815" spans="6:7" ht="13.5" customHeight="1" x14ac:dyDescent="0.2">
      <c r="F815" s="9"/>
      <c r="G815" s="9"/>
    </row>
    <row r="816" spans="6:7" ht="13.5" customHeight="1" x14ac:dyDescent="0.2">
      <c r="F816" s="9"/>
      <c r="G816" s="9"/>
    </row>
    <row r="817" spans="6:7" ht="13.5" customHeight="1" x14ac:dyDescent="0.2">
      <c r="F817" s="9"/>
      <c r="G817" s="9"/>
    </row>
    <row r="818" spans="6:7" ht="13.5" customHeight="1" x14ac:dyDescent="0.2">
      <c r="F818" s="9"/>
      <c r="G818" s="9"/>
    </row>
    <row r="819" spans="6:7" ht="13.5" customHeight="1" x14ac:dyDescent="0.2">
      <c r="F819" s="9"/>
      <c r="G819" s="9"/>
    </row>
    <row r="820" spans="6:7" ht="13.5" customHeight="1" x14ac:dyDescent="0.2">
      <c r="F820" s="9"/>
      <c r="G820" s="9"/>
    </row>
    <row r="821" spans="6:7" ht="13.5" customHeight="1" x14ac:dyDescent="0.2">
      <c r="F821" s="9"/>
      <c r="G821" s="9"/>
    </row>
    <row r="822" spans="6:7" ht="13.5" customHeight="1" x14ac:dyDescent="0.2">
      <c r="F822" s="9"/>
      <c r="G822" s="9"/>
    </row>
    <row r="823" spans="6:7" ht="13.5" customHeight="1" x14ac:dyDescent="0.2">
      <c r="F823" s="9"/>
      <c r="G823" s="9"/>
    </row>
    <row r="824" spans="6:7" ht="13.5" customHeight="1" x14ac:dyDescent="0.2">
      <c r="F824" s="9"/>
      <c r="G824" s="9"/>
    </row>
    <row r="825" spans="6:7" ht="13.5" customHeight="1" x14ac:dyDescent="0.2">
      <c r="F825" s="9"/>
      <c r="G825" s="9"/>
    </row>
    <row r="826" spans="6:7" ht="13.5" customHeight="1" x14ac:dyDescent="0.2">
      <c r="F826" s="9"/>
      <c r="G826" s="9"/>
    </row>
    <row r="827" spans="6:7" ht="13.5" customHeight="1" x14ac:dyDescent="0.2">
      <c r="F827" s="9"/>
      <c r="G827" s="9"/>
    </row>
    <row r="828" spans="6:7" ht="13.5" customHeight="1" x14ac:dyDescent="0.2">
      <c r="F828" s="9"/>
      <c r="G828" s="9"/>
    </row>
    <row r="829" spans="6:7" ht="13.5" customHeight="1" x14ac:dyDescent="0.2">
      <c r="F829" s="9"/>
      <c r="G829" s="9"/>
    </row>
    <row r="830" spans="6:7" ht="13.5" customHeight="1" x14ac:dyDescent="0.2">
      <c r="F830" s="9"/>
      <c r="G830" s="9"/>
    </row>
    <row r="831" spans="6:7" ht="13.5" customHeight="1" x14ac:dyDescent="0.2">
      <c r="F831" s="9"/>
      <c r="G831" s="9"/>
    </row>
    <row r="832" spans="6:7" ht="13.5" customHeight="1" x14ac:dyDescent="0.2">
      <c r="F832" s="9"/>
      <c r="G832" s="9"/>
    </row>
    <row r="833" spans="6:7" ht="13.5" customHeight="1" x14ac:dyDescent="0.2">
      <c r="F833" s="9"/>
      <c r="G833" s="9"/>
    </row>
    <row r="834" spans="6:7" ht="13.5" customHeight="1" x14ac:dyDescent="0.2">
      <c r="F834" s="9"/>
      <c r="G834" s="9"/>
    </row>
    <row r="835" spans="6:7" ht="13.5" customHeight="1" x14ac:dyDescent="0.2">
      <c r="F835" s="9"/>
      <c r="G835" s="9"/>
    </row>
    <row r="836" spans="6:7" ht="13.5" customHeight="1" x14ac:dyDescent="0.2">
      <c r="F836" s="9"/>
      <c r="G836" s="9"/>
    </row>
    <row r="837" spans="6:7" ht="13.5" customHeight="1" x14ac:dyDescent="0.2">
      <c r="F837" s="9"/>
      <c r="G837" s="9"/>
    </row>
    <row r="838" spans="6:7" ht="13.5" customHeight="1" x14ac:dyDescent="0.2">
      <c r="F838" s="9"/>
      <c r="G838" s="9"/>
    </row>
    <row r="839" spans="6:7" ht="13.5" customHeight="1" x14ac:dyDescent="0.2">
      <c r="F839" s="9"/>
      <c r="G839" s="9"/>
    </row>
    <row r="840" spans="6:7" ht="13.5" customHeight="1" x14ac:dyDescent="0.2">
      <c r="F840" s="9"/>
      <c r="G840" s="9"/>
    </row>
    <row r="841" spans="6:7" ht="13.5" customHeight="1" x14ac:dyDescent="0.2">
      <c r="F841" s="9"/>
      <c r="G841" s="9"/>
    </row>
    <row r="842" spans="6:7" ht="13.5" customHeight="1" x14ac:dyDescent="0.2">
      <c r="F842" s="9"/>
      <c r="G842" s="9"/>
    </row>
    <row r="843" spans="6:7" ht="13.5" customHeight="1" x14ac:dyDescent="0.2">
      <c r="F843" s="9"/>
      <c r="G843" s="9"/>
    </row>
    <row r="844" spans="6:7" ht="13.5" customHeight="1" x14ac:dyDescent="0.2">
      <c r="F844" s="9"/>
      <c r="G844" s="9"/>
    </row>
    <row r="845" spans="6:7" ht="13.5" customHeight="1" x14ac:dyDescent="0.2">
      <c r="F845" s="9"/>
      <c r="G845" s="9"/>
    </row>
    <row r="846" spans="6:7" ht="13.5" customHeight="1" x14ac:dyDescent="0.2">
      <c r="F846" s="9"/>
      <c r="G846" s="9"/>
    </row>
    <row r="847" spans="6:7" ht="13.5" customHeight="1" x14ac:dyDescent="0.2">
      <c r="F847" s="9"/>
      <c r="G847" s="9"/>
    </row>
    <row r="848" spans="6:7" ht="13.5" customHeight="1" x14ac:dyDescent="0.2">
      <c r="F848" s="9"/>
      <c r="G848" s="9"/>
    </row>
    <row r="849" spans="6:7" ht="13.5" customHeight="1" x14ac:dyDescent="0.2">
      <c r="F849" s="9"/>
      <c r="G849" s="9"/>
    </row>
    <row r="850" spans="6:7" ht="13.5" customHeight="1" x14ac:dyDescent="0.2">
      <c r="F850" s="9"/>
      <c r="G850" s="9"/>
    </row>
    <row r="851" spans="6:7" ht="13.5" customHeight="1" x14ac:dyDescent="0.2">
      <c r="F851" s="9"/>
      <c r="G851" s="9"/>
    </row>
    <row r="852" spans="6:7" ht="13.5" customHeight="1" x14ac:dyDescent="0.2">
      <c r="F852" s="9"/>
      <c r="G852" s="9"/>
    </row>
    <row r="853" spans="6:7" ht="13.5" customHeight="1" x14ac:dyDescent="0.2">
      <c r="F853" s="9"/>
      <c r="G853" s="9"/>
    </row>
    <row r="854" spans="6:7" ht="13.5" customHeight="1" x14ac:dyDescent="0.2">
      <c r="F854" s="9"/>
      <c r="G854" s="9"/>
    </row>
    <row r="855" spans="6:7" ht="13.5" customHeight="1" x14ac:dyDescent="0.2">
      <c r="F855" s="9"/>
      <c r="G855" s="9"/>
    </row>
    <row r="856" spans="6:7" ht="13.5" customHeight="1" x14ac:dyDescent="0.2">
      <c r="F856" s="9"/>
      <c r="G856" s="9"/>
    </row>
    <row r="857" spans="6:7" ht="13.5" customHeight="1" x14ac:dyDescent="0.2">
      <c r="F857" s="9"/>
      <c r="G857" s="9"/>
    </row>
    <row r="858" spans="6:7" ht="13.5" customHeight="1" x14ac:dyDescent="0.2">
      <c r="F858" s="9"/>
      <c r="G858" s="9"/>
    </row>
    <row r="859" spans="6:7" ht="13.5" customHeight="1" x14ac:dyDescent="0.2">
      <c r="F859" s="9"/>
      <c r="G859" s="9"/>
    </row>
    <row r="860" spans="6:7" ht="13.5" customHeight="1" x14ac:dyDescent="0.2">
      <c r="F860" s="9"/>
      <c r="G860" s="9"/>
    </row>
    <row r="861" spans="6:7" ht="13.5" customHeight="1" x14ac:dyDescent="0.2">
      <c r="F861" s="9"/>
      <c r="G861" s="9"/>
    </row>
    <row r="862" spans="6:7" ht="13.5" customHeight="1" x14ac:dyDescent="0.2">
      <c r="F862" s="9"/>
      <c r="G862" s="9"/>
    </row>
    <row r="863" spans="6:7" ht="13.5" customHeight="1" x14ac:dyDescent="0.2">
      <c r="F863" s="9"/>
      <c r="G863" s="9"/>
    </row>
    <row r="864" spans="6:7" ht="13.5" customHeight="1" x14ac:dyDescent="0.2">
      <c r="F864" s="9"/>
      <c r="G864" s="9"/>
    </row>
    <row r="865" spans="6:7" ht="13.5" customHeight="1" x14ac:dyDescent="0.2">
      <c r="F865" s="9"/>
      <c r="G865" s="9"/>
    </row>
    <row r="866" spans="6:7" ht="13.5" customHeight="1" x14ac:dyDescent="0.2">
      <c r="F866" s="9"/>
      <c r="G866" s="9"/>
    </row>
    <row r="867" spans="6:7" ht="13.5" customHeight="1" x14ac:dyDescent="0.2">
      <c r="F867" s="9"/>
      <c r="G867" s="9"/>
    </row>
    <row r="868" spans="6:7" ht="13.5" customHeight="1" x14ac:dyDescent="0.2">
      <c r="F868" s="9"/>
      <c r="G868" s="9"/>
    </row>
    <row r="869" spans="6:7" ht="13.5" customHeight="1" x14ac:dyDescent="0.2">
      <c r="F869" s="9"/>
      <c r="G869" s="9"/>
    </row>
    <row r="870" spans="6:7" ht="13.5" customHeight="1" x14ac:dyDescent="0.2">
      <c r="F870" s="9"/>
      <c r="G870" s="9"/>
    </row>
    <row r="871" spans="6:7" ht="13.5" customHeight="1" x14ac:dyDescent="0.2">
      <c r="F871" s="9"/>
      <c r="G871" s="9"/>
    </row>
    <row r="872" spans="6:7" ht="13.5" customHeight="1" x14ac:dyDescent="0.2">
      <c r="F872" s="9"/>
      <c r="G872" s="9"/>
    </row>
    <row r="873" spans="6:7" ht="13.5" customHeight="1" x14ac:dyDescent="0.2">
      <c r="F873" s="9"/>
      <c r="G873" s="9"/>
    </row>
    <row r="874" spans="6:7" ht="13.5" customHeight="1" x14ac:dyDescent="0.2">
      <c r="F874" s="9"/>
      <c r="G874" s="9"/>
    </row>
    <row r="875" spans="6:7" ht="13.5" customHeight="1" x14ac:dyDescent="0.2">
      <c r="F875" s="9"/>
      <c r="G875" s="9"/>
    </row>
    <row r="876" spans="6:7" ht="13.5" customHeight="1" x14ac:dyDescent="0.2">
      <c r="F876" s="9"/>
      <c r="G876" s="9"/>
    </row>
    <row r="877" spans="6:7" ht="13.5" customHeight="1" x14ac:dyDescent="0.2">
      <c r="F877" s="9"/>
      <c r="G877" s="9"/>
    </row>
    <row r="878" spans="6:7" ht="13.5" customHeight="1" x14ac:dyDescent="0.2">
      <c r="F878" s="9"/>
      <c r="G878" s="9"/>
    </row>
    <row r="879" spans="6:7" ht="13.5" customHeight="1" x14ac:dyDescent="0.2">
      <c r="F879" s="9"/>
      <c r="G879" s="9"/>
    </row>
    <row r="880" spans="6:7" ht="13.5" customHeight="1" x14ac:dyDescent="0.2">
      <c r="F880" s="9"/>
      <c r="G880" s="9"/>
    </row>
    <row r="881" spans="6:7" ht="13.5" customHeight="1" x14ac:dyDescent="0.2">
      <c r="F881" s="9"/>
      <c r="G881" s="9"/>
    </row>
    <row r="882" spans="6:7" ht="13.5" customHeight="1" x14ac:dyDescent="0.2">
      <c r="F882" s="9"/>
      <c r="G882" s="9"/>
    </row>
    <row r="883" spans="6:7" ht="13.5" customHeight="1" x14ac:dyDescent="0.2">
      <c r="F883" s="9"/>
      <c r="G883" s="9"/>
    </row>
    <row r="884" spans="6:7" ht="13.5" customHeight="1" x14ac:dyDescent="0.2">
      <c r="F884" s="9"/>
      <c r="G884" s="9"/>
    </row>
    <row r="885" spans="6:7" ht="13.5" customHeight="1" x14ac:dyDescent="0.2">
      <c r="F885" s="9"/>
      <c r="G885" s="9"/>
    </row>
    <row r="886" spans="6:7" ht="13.5" customHeight="1" x14ac:dyDescent="0.2">
      <c r="F886" s="9"/>
      <c r="G886" s="9"/>
    </row>
    <row r="887" spans="6:7" ht="13.5" customHeight="1" x14ac:dyDescent="0.2">
      <c r="F887" s="9"/>
      <c r="G887" s="9"/>
    </row>
    <row r="888" spans="6:7" ht="13.5" customHeight="1" x14ac:dyDescent="0.2">
      <c r="F888" s="9"/>
      <c r="G888" s="9"/>
    </row>
    <row r="889" spans="6:7" ht="13.5" customHeight="1" x14ac:dyDescent="0.2">
      <c r="F889" s="9"/>
      <c r="G889" s="9"/>
    </row>
    <row r="890" spans="6:7" ht="13.5" customHeight="1" x14ac:dyDescent="0.2">
      <c r="F890" s="9"/>
      <c r="G890" s="9"/>
    </row>
    <row r="891" spans="6:7" ht="13.5" customHeight="1" x14ac:dyDescent="0.2">
      <c r="F891" s="9"/>
      <c r="G891" s="9"/>
    </row>
    <row r="892" spans="6:7" ht="13.5" customHeight="1" x14ac:dyDescent="0.2">
      <c r="F892" s="9"/>
      <c r="G892" s="9"/>
    </row>
    <row r="893" spans="6:7" ht="13.5" customHeight="1" x14ac:dyDescent="0.2">
      <c r="F893" s="9"/>
      <c r="G893" s="9"/>
    </row>
    <row r="894" spans="6:7" ht="13.5" customHeight="1" x14ac:dyDescent="0.2">
      <c r="F894" s="9"/>
      <c r="G894" s="9"/>
    </row>
    <row r="895" spans="6:7" ht="13.5" customHeight="1" x14ac:dyDescent="0.2">
      <c r="F895" s="9"/>
      <c r="G895" s="9"/>
    </row>
    <row r="896" spans="6:7" ht="13.5" customHeight="1" x14ac:dyDescent="0.2">
      <c r="F896" s="9"/>
      <c r="G896" s="9"/>
    </row>
    <row r="897" spans="6:7" ht="13.5" customHeight="1" x14ac:dyDescent="0.2">
      <c r="F897" s="9"/>
      <c r="G897" s="9"/>
    </row>
    <row r="898" spans="6:7" ht="13.5" customHeight="1" x14ac:dyDescent="0.2">
      <c r="F898" s="9"/>
      <c r="G898" s="9"/>
    </row>
    <row r="899" spans="6:7" ht="13.5" customHeight="1" x14ac:dyDescent="0.2">
      <c r="F899" s="9"/>
      <c r="G899" s="9"/>
    </row>
    <row r="900" spans="6:7" ht="13.5" customHeight="1" x14ac:dyDescent="0.2">
      <c r="F900" s="9"/>
      <c r="G900" s="9"/>
    </row>
    <row r="901" spans="6:7" ht="13.5" customHeight="1" x14ac:dyDescent="0.2">
      <c r="F901" s="9"/>
      <c r="G901" s="9"/>
    </row>
    <row r="902" spans="6:7" ht="13.5" customHeight="1" x14ac:dyDescent="0.2">
      <c r="F902" s="9"/>
      <c r="G902" s="9"/>
    </row>
    <row r="903" spans="6:7" ht="13.5" customHeight="1" x14ac:dyDescent="0.2">
      <c r="F903" s="9"/>
      <c r="G903" s="9"/>
    </row>
    <row r="904" spans="6:7" ht="13.5" customHeight="1" x14ac:dyDescent="0.2">
      <c r="F904" s="9"/>
      <c r="G904" s="9"/>
    </row>
    <row r="905" spans="6:7" ht="13.5" customHeight="1" x14ac:dyDescent="0.2">
      <c r="F905" s="9"/>
      <c r="G905" s="9"/>
    </row>
    <row r="906" spans="6:7" ht="13.5" customHeight="1" x14ac:dyDescent="0.2">
      <c r="F906" s="9"/>
      <c r="G906" s="9"/>
    </row>
    <row r="907" spans="6:7" ht="13.5" customHeight="1" x14ac:dyDescent="0.2">
      <c r="F907" s="9"/>
      <c r="G907" s="9"/>
    </row>
    <row r="908" spans="6:7" ht="13.5" customHeight="1" x14ac:dyDescent="0.2">
      <c r="F908" s="9"/>
      <c r="G908" s="9"/>
    </row>
    <row r="909" spans="6:7" ht="13.5" customHeight="1" x14ac:dyDescent="0.2">
      <c r="F909" s="9"/>
      <c r="G909" s="9"/>
    </row>
    <row r="910" spans="6:7" ht="13.5" customHeight="1" x14ac:dyDescent="0.2">
      <c r="F910" s="9"/>
      <c r="G910" s="9"/>
    </row>
    <row r="911" spans="6:7" ht="13.5" customHeight="1" x14ac:dyDescent="0.2">
      <c r="F911" s="9"/>
      <c r="G911" s="9"/>
    </row>
    <row r="912" spans="6:7" ht="13.5" customHeight="1" x14ac:dyDescent="0.2">
      <c r="F912" s="9"/>
      <c r="G912" s="9"/>
    </row>
    <row r="913" spans="6:7" ht="13.5" customHeight="1" x14ac:dyDescent="0.2">
      <c r="F913" s="9"/>
      <c r="G913" s="9"/>
    </row>
    <row r="914" spans="6:7" ht="13.5" customHeight="1" x14ac:dyDescent="0.2">
      <c r="F914" s="9"/>
      <c r="G914" s="9"/>
    </row>
    <row r="915" spans="6:7" ht="13.5" customHeight="1" x14ac:dyDescent="0.2">
      <c r="F915" s="9"/>
      <c r="G915" s="9"/>
    </row>
    <row r="916" spans="6:7" ht="13.5" customHeight="1" x14ac:dyDescent="0.2">
      <c r="F916" s="9"/>
      <c r="G916" s="9"/>
    </row>
    <row r="917" spans="6:7" ht="13.5" customHeight="1" x14ac:dyDescent="0.2">
      <c r="F917" s="9"/>
      <c r="G917" s="9"/>
    </row>
    <row r="918" spans="6:7" ht="13.5" customHeight="1" x14ac:dyDescent="0.2">
      <c r="F918" s="9"/>
      <c r="G918" s="9"/>
    </row>
    <row r="919" spans="6:7" ht="13.5" customHeight="1" x14ac:dyDescent="0.2">
      <c r="F919" s="9"/>
      <c r="G919" s="9"/>
    </row>
    <row r="920" spans="6:7" ht="13.5" customHeight="1" x14ac:dyDescent="0.2">
      <c r="F920" s="9"/>
      <c r="G920" s="9"/>
    </row>
    <row r="921" spans="6:7" ht="13.5" customHeight="1" x14ac:dyDescent="0.2">
      <c r="F921" s="9"/>
      <c r="G921" s="9"/>
    </row>
    <row r="922" spans="6:7" ht="13.5" customHeight="1" x14ac:dyDescent="0.2">
      <c r="F922" s="9"/>
      <c r="G922" s="9"/>
    </row>
    <row r="923" spans="6:7" ht="13.5" customHeight="1" x14ac:dyDescent="0.2">
      <c r="F923" s="9"/>
      <c r="G923" s="9"/>
    </row>
    <row r="924" spans="6:7" ht="13.5" customHeight="1" x14ac:dyDescent="0.2">
      <c r="F924" s="9"/>
      <c r="G924" s="9"/>
    </row>
    <row r="925" spans="6:7" ht="13.5" customHeight="1" x14ac:dyDescent="0.2">
      <c r="F925" s="9"/>
      <c r="G925" s="9"/>
    </row>
    <row r="926" spans="6:7" ht="13.5" customHeight="1" x14ac:dyDescent="0.2">
      <c r="F926" s="9"/>
      <c r="G926" s="9"/>
    </row>
    <row r="927" spans="6:7" ht="13.5" customHeight="1" x14ac:dyDescent="0.2">
      <c r="F927" s="9"/>
      <c r="G927" s="9"/>
    </row>
    <row r="928" spans="6:7" ht="13.5" customHeight="1" x14ac:dyDescent="0.2">
      <c r="F928" s="9"/>
      <c r="G928" s="9"/>
    </row>
    <row r="929" spans="6:7" ht="13.5" customHeight="1" x14ac:dyDescent="0.2">
      <c r="F929" s="9"/>
      <c r="G929" s="9"/>
    </row>
    <row r="930" spans="6:7" ht="13.5" customHeight="1" x14ac:dyDescent="0.2">
      <c r="F930" s="9"/>
      <c r="G930" s="9"/>
    </row>
    <row r="931" spans="6:7" ht="13.5" customHeight="1" x14ac:dyDescent="0.2">
      <c r="F931" s="9"/>
      <c r="G931" s="9"/>
    </row>
    <row r="932" spans="6:7" ht="13.5" customHeight="1" x14ac:dyDescent="0.2">
      <c r="F932" s="9"/>
      <c r="G932" s="9"/>
    </row>
    <row r="933" spans="6:7" ht="13.5" customHeight="1" x14ac:dyDescent="0.2">
      <c r="F933" s="9"/>
      <c r="G933" s="9"/>
    </row>
    <row r="934" spans="6:7" ht="13.5" customHeight="1" x14ac:dyDescent="0.2">
      <c r="F934" s="9"/>
      <c r="G934" s="9"/>
    </row>
    <row r="935" spans="6:7" ht="13.5" customHeight="1" x14ac:dyDescent="0.2">
      <c r="F935" s="9"/>
      <c r="G935" s="9"/>
    </row>
    <row r="936" spans="6:7" ht="13.5" customHeight="1" x14ac:dyDescent="0.2">
      <c r="F936" s="9"/>
      <c r="G936" s="9"/>
    </row>
    <row r="937" spans="6:7" ht="13.5" customHeight="1" x14ac:dyDescent="0.2">
      <c r="F937" s="9"/>
      <c r="G937" s="9"/>
    </row>
    <row r="938" spans="6:7" ht="13.5" customHeight="1" x14ac:dyDescent="0.2">
      <c r="F938" s="9"/>
      <c r="G938" s="9"/>
    </row>
    <row r="939" spans="6:7" ht="13.5" customHeight="1" x14ac:dyDescent="0.2">
      <c r="F939" s="9"/>
      <c r="G939" s="9"/>
    </row>
    <row r="940" spans="6:7" ht="13.5" customHeight="1" x14ac:dyDescent="0.2">
      <c r="F940" s="9"/>
      <c r="G940" s="9"/>
    </row>
    <row r="941" spans="6:7" ht="13.5" customHeight="1" x14ac:dyDescent="0.2">
      <c r="F941" s="9"/>
      <c r="G941" s="9"/>
    </row>
    <row r="942" spans="6:7" ht="13.5" customHeight="1" x14ac:dyDescent="0.2">
      <c r="F942" s="9"/>
      <c r="G942" s="9"/>
    </row>
    <row r="943" spans="6:7" ht="13.5" customHeight="1" x14ac:dyDescent="0.2">
      <c r="F943" s="9"/>
      <c r="G943" s="9"/>
    </row>
    <row r="944" spans="6:7" ht="13.5" customHeight="1" x14ac:dyDescent="0.2">
      <c r="F944" s="9"/>
      <c r="G944" s="9"/>
    </row>
    <row r="945" spans="6:7" ht="13.5" customHeight="1" x14ac:dyDescent="0.2">
      <c r="F945" s="9"/>
      <c r="G945" s="9"/>
    </row>
    <row r="946" spans="6:7" ht="13.5" customHeight="1" x14ac:dyDescent="0.2">
      <c r="F946" s="9"/>
      <c r="G946" s="9"/>
    </row>
    <row r="947" spans="6:7" ht="13.5" customHeight="1" x14ac:dyDescent="0.2">
      <c r="F947" s="9"/>
      <c r="G947" s="9"/>
    </row>
    <row r="948" spans="6:7" ht="13.5" customHeight="1" x14ac:dyDescent="0.2">
      <c r="F948" s="9"/>
      <c r="G948" s="9"/>
    </row>
    <row r="949" spans="6:7" ht="13.5" customHeight="1" x14ac:dyDescent="0.2">
      <c r="F949" s="9"/>
      <c r="G949" s="9"/>
    </row>
    <row r="950" spans="6:7" ht="13.5" customHeight="1" x14ac:dyDescent="0.2">
      <c r="F950" s="9"/>
      <c r="G950" s="9"/>
    </row>
    <row r="951" spans="6:7" ht="13.5" customHeight="1" x14ac:dyDescent="0.2">
      <c r="F951" s="9"/>
      <c r="G951" s="9"/>
    </row>
    <row r="952" spans="6:7" ht="13.5" customHeight="1" x14ac:dyDescent="0.2">
      <c r="F952" s="9"/>
      <c r="G952" s="9"/>
    </row>
    <row r="953" spans="6:7" ht="13.5" customHeight="1" x14ac:dyDescent="0.2">
      <c r="F953" s="9"/>
      <c r="G953" s="9"/>
    </row>
    <row r="954" spans="6:7" ht="13.5" customHeight="1" x14ac:dyDescent="0.2">
      <c r="F954" s="9"/>
      <c r="G954" s="9"/>
    </row>
    <row r="955" spans="6:7" ht="13.5" customHeight="1" x14ac:dyDescent="0.2">
      <c r="F955" s="9"/>
      <c r="G955" s="9"/>
    </row>
    <row r="956" spans="6:7" ht="13.5" customHeight="1" x14ac:dyDescent="0.2">
      <c r="F956" s="9"/>
      <c r="G956" s="9"/>
    </row>
    <row r="957" spans="6:7" ht="13.5" customHeight="1" x14ac:dyDescent="0.2">
      <c r="F957" s="9"/>
      <c r="G957" s="9"/>
    </row>
    <row r="958" spans="6:7" ht="13.5" customHeight="1" x14ac:dyDescent="0.2">
      <c r="F958" s="9"/>
      <c r="G958" s="9"/>
    </row>
    <row r="959" spans="6:7" ht="13.5" customHeight="1" x14ac:dyDescent="0.2">
      <c r="F959" s="9"/>
      <c r="G959" s="9"/>
    </row>
    <row r="960" spans="6:7" ht="13.5" customHeight="1" x14ac:dyDescent="0.2">
      <c r="F960" s="9"/>
      <c r="G960" s="9"/>
    </row>
    <row r="961" spans="6:7" ht="13.5" customHeight="1" x14ac:dyDescent="0.2">
      <c r="F961" s="9"/>
      <c r="G961" s="9"/>
    </row>
    <row r="962" spans="6:7" ht="13.5" customHeight="1" x14ac:dyDescent="0.2">
      <c r="F962" s="9"/>
      <c r="G962" s="9"/>
    </row>
    <row r="963" spans="6:7" ht="13.5" customHeight="1" x14ac:dyDescent="0.2">
      <c r="F963" s="9"/>
      <c r="G963" s="9"/>
    </row>
    <row r="964" spans="6:7" ht="13.5" customHeight="1" x14ac:dyDescent="0.2">
      <c r="F964" s="9"/>
      <c r="G964" s="9"/>
    </row>
    <row r="965" spans="6:7" ht="13.5" customHeight="1" x14ac:dyDescent="0.2">
      <c r="F965" s="9"/>
      <c r="G965" s="9"/>
    </row>
    <row r="966" spans="6:7" ht="13.5" customHeight="1" x14ac:dyDescent="0.2">
      <c r="F966" s="9"/>
      <c r="G966" s="9"/>
    </row>
    <row r="967" spans="6:7" ht="13.5" customHeight="1" x14ac:dyDescent="0.2">
      <c r="F967" s="9"/>
      <c r="G967" s="9"/>
    </row>
    <row r="968" spans="6:7" ht="13.5" customHeight="1" x14ac:dyDescent="0.2">
      <c r="F968" s="9"/>
      <c r="G968" s="9"/>
    </row>
    <row r="969" spans="6:7" ht="13.5" customHeight="1" x14ac:dyDescent="0.2">
      <c r="F969" s="9"/>
      <c r="G969" s="9"/>
    </row>
    <row r="970" spans="6:7" ht="13.5" customHeight="1" x14ac:dyDescent="0.2">
      <c r="F970" s="9"/>
      <c r="G970" s="9"/>
    </row>
    <row r="971" spans="6:7" ht="13.5" customHeight="1" x14ac:dyDescent="0.2">
      <c r="F971" s="9"/>
      <c r="G971" s="9"/>
    </row>
    <row r="972" spans="6:7" ht="13.5" customHeight="1" x14ac:dyDescent="0.2">
      <c r="F972" s="9"/>
      <c r="G972" s="9"/>
    </row>
    <row r="973" spans="6:7" ht="13.5" customHeight="1" x14ac:dyDescent="0.2">
      <c r="F973" s="9"/>
      <c r="G973" s="9"/>
    </row>
    <row r="974" spans="6:7" ht="13.5" customHeight="1" x14ac:dyDescent="0.2">
      <c r="F974" s="9"/>
      <c r="G974" s="9"/>
    </row>
    <row r="975" spans="6:7" ht="13.5" customHeight="1" x14ac:dyDescent="0.2">
      <c r="F975" s="9"/>
      <c r="G975" s="9"/>
    </row>
    <row r="976" spans="6:7" ht="13.5" customHeight="1" x14ac:dyDescent="0.2">
      <c r="F976" s="9"/>
      <c r="G976" s="9"/>
    </row>
    <row r="977" spans="6:7" ht="13.5" customHeight="1" x14ac:dyDescent="0.2">
      <c r="F977" s="9"/>
      <c r="G977" s="9"/>
    </row>
    <row r="978" spans="6:7" ht="13.5" customHeight="1" x14ac:dyDescent="0.2">
      <c r="F978" s="9"/>
      <c r="G978" s="9"/>
    </row>
    <row r="979" spans="6:7" ht="13.5" customHeight="1" x14ac:dyDescent="0.2">
      <c r="F979" s="9"/>
      <c r="G979" s="9"/>
    </row>
    <row r="980" spans="6:7" ht="13.5" customHeight="1" x14ac:dyDescent="0.2">
      <c r="F980" s="9"/>
      <c r="G980" s="9"/>
    </row>
  </sheetData>
  <mergeCells count="15">
    <mergeCell ref="E1:F1"/>
    <mergeCell ref="E2:F2"/>
    <mergeCell ref="A3:G3"/>
    <mergeCell ref="A4:A5"/>
    <mergeCell ref="B4:B5"/>
    <mergeCell ref="C4:C5"/>
    <mergeCell ref="D4:D5"/>
    <mergeCell ref="E4:E5"/>
    <mergeCell ref="F4:F5"/>
    <mergeCell ref="I4:I6"/>
    <mergeCell ref="J4:J6"/>
    <mergeCell ref="A65:C65"/>
    <mergeCell ref="G65:H65"/>
    <mergeCell ref="A67:G67"/>
    <mergeCell ref="H4:H6"/>
  </mergeCells>
  <pageMargins left="0.7" right="0.7" top="0.75" bottom="0.75" header="0" footer="0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topLeftCell="A58" workbookViewId="0"/>
  </sheetViews>
  <sheetFormatPr defaultColWidth="12.625" defaultRowHeight="15" customHeight="1" x14ac:dyDescent="0.2"/>
  <cols>
    <col min="1" max="3" width="10" customWidth="1"/>
    <col min="4" max="4" width="60" customWidth="1"/>
    <col min="5" max="5" width="5" customWidth="1"/>
    <col min="6" max="6" width="10" customWidth="1"/>
    <col min="7" max="7" width="18.125" customWidth="1"/>
    <col min="8" max="8" width="48" customWidth="1"/>
    <col min="9" max="9" width="48.25" hidden="1" customWidth="1"/>
    <col min="10" max="10" width="40" hidden="1" customWidth="1"/>
    <col min="11" max="11" width="8.625" customWidth="1"/>
    <col min="12" max="12" width="29.375" customWidth="1"/>
    <col min="13" max="19" width="8.625" customWidth="1"/>
  </cols>
  <sheetData>
    <row r="1" spans="1:26" ht="13.5" customHeight="1" x14ac:dyDescent="0.2">
      <c r="A1" s="1"/>
      <c r="B1" s="2"/>
      <c r="C1" s="2"/>
      <c r="D1" s="2" t="s">
        <v>0</v>
      </c>
      <c r="E1" s="97" t="s">
        <v>1</v>
      </c>
      <c r="F1" s="98"/>
      <c r="G1" s="3"/>
      <c r="H1" s="4"/>
      <c r="I1" s="4"/>
      <c r="J1" s="5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79.5" customHeight="1" x14ac:dyDescent="0.2">
      <c r="A2" s="6"/>
      <c r="B2" s="7"/>
      <c r="C2" s="7"/>
      <c r="D2" s="7" t="s">
        <v>2</v>
      </c>
      <c r="E2" s="99" t="s">
        <v>3</v>
      </c>
      <c r="F2" s="100"/>
      <c r="G2" s="8"/>
      <c r="H2" s="9"/>
      <c r="I2" s="9"/>
      <c r="J2" s="10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3.5" customHeight="1" x14ac:dyDescent="0.25">
      <c r="A3" s="101" t="s">
        <v>4</v>
      </c>
      <c r="B3" s="102"/>
      <c r="C3" s="102"/>
      <c r="D3" s="102"/>
      <c r="E3" s="102"/>
      <c r="F3" s="102"/>
      <c r="G3" s="103"/>
      <c r="H3" s="11"/>
      <c r="I3" s="11"/>
      <c r="J3" s="12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4" t="s">
        <v>5</v>
      </c>
      <c r="B4" s="104" t="s">
        <v>6</v>
      </c>
      <c r="C4" s="104" t="s">
        <v>7</v>
      </c>
      <c r="D4" s="104" t="s">
        <v>8</v>
      </c>
      <c r="E4" s="105" t="s">
        <v>9</v>
      </c>
      <c r="F4" s="106" t="s">
        <v>10</v>
      </c>
      <c r="G4" s="13"/>
      <c r="H4" s="107" t="s">
        <v>11</v>
      </c>
      <c r="I4" s="86" t="s">
        <v>12</v>
      </c>
      <c r="J4" s="89" t="s">
        <v>13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" customHeight="1" x14ac:dyDescent="0.2">
      <c r="A5" s="91"/>
      <c r="B5" s="91"/>
      <c r="C5" s="91"/>
      <c r="D5" s="91"/>
      <c r="E5" s="91"/>
      <c r="F5" s="91"/>
      <c r="G5" s="14" t="s">
        <v>14</v>
      </c>
      <c r="H5" s="90"/>
      <c r="I5" s="87"/>
      <c r="J5" s="90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4" customHeight="1" x14ac:dyDescent="0.2">
      <c r="A6" s="15" t="s">
        <v>15</v>
      </c>
      <c r="B6" s="16"/>
      <c r="C6" s="16"/>
      <c r="D6" s="16" t="s">
        <v>16</v>
      </c>
      <c r="E6" s="16"/>
      <c r="F6" s="16"/>
      <c r="G6" s="17"/>
      <c r="H6" s="91"/>
      <c r="I6" s="88"/>
      <c r="J6" s="9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9" customHeight="1" x14ac:dyDescent="0.2">
      <c r="A7" s="71" t="s">
        <v>23</v>
      </c>
      <c r="B7" s="72" t="s">
        <v>24</v>
      </c>
      <c r="C7" s="73" t="s">
        <v>19</v>
      </c>
      <c r="D7" s="73" t="s">
        <v>25</v>
      </c>
      <c r="E7" s="74" t="s">
        <v>21</v>
      </c>
      <c r="F7" s="72">
        <f>8-4</f>
        <v>4</v>
      </c>
      <c r="G7" s="75"/>
      <c r="H7" s="76" t="s">
        <v>26</v>
      </c>
      <c r="I7" s="31"/>
      <c r="J7" s="32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9" customHeight="1" x14ac:dyDescent="0.2">
      <c r="A8" s="71" t="s">
        <v>27</v>
      </c>
      <c r="B8" s="72" t="s">
        <v>28</v>
      </c>
      <c r="C8" s="73" t="s">
        <v>19</v>
      </c>
      <c r="D8" s="73" t="s">
        <v>29</v>
      </c>
      <c r="E8" s="74" t="s">
        <v>30</v>
      </c>
      <c r="F8" s="72">
        <f>12-6</f>
        <v>6</v>
      </c>
      <c r="G8" s="75"/>
      <c r="H8" s="76" t="s">
        <v>31</v>
      </c>
      <c r="I8" s="31"/>
      <c r="J8" s="32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52.5" customHeight="1" x14ac:dyDescent="0.2">
      <c r="A9" s="71" t="s">
        <v>32</v>
      </c>
      <c r="B9" s="72" t="s">
        <v>33</v>
      </c>
      <c r="C9" s="73" t="s">
        <v>19</v>
      </c>
      <c r="D9" s="73" t="s">
        <v>34</v>
      </c>
      <c r="E9" s="74" t="s">
        <v>35</v>
      </c>
      <c r="F9" s="72">
        <v>4</v>
      </c>
      <c r="G9" s="75"/>
      <c r="H9" s="76" t="s">
        <v>36</v>
      </c>
      <c r="I9" s="31"/>
      <c r="J9" s="32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9" customHeight="1" x14ac:dyDescent="0.2">
      <c r="A10" s="71" t="s">
        <v>42</v>
      </c>
      <c r="B10" s="72" t="s">
        <v>43</v>
      </c>
      <c r="C10" s="73" t="s">
        <v>19</v>
      </c>
      <c r="D10" s="73" t="s">
        <v>44</v>
      </c>
      <c r="E10" s="74" t="s">
        <v>30</v>
      </c>
      <c r="F10" s="72">
        <f>50-25</f>
        <v>25</v>
      </c>
      <c r="G10" s="75"/>
      <c r="H10" s="76" t="s">
        <v>45</v>
      </c>
      <c r="I10" s="31"/>
      <c r="J10" s="32"/>
      <c r="K10" s="9"/>
      <c r="L10" s="34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4" customHeight="1" x14ac:dyDescent="0.2">
      <c r="A11" s="36" t="s">
        <v>50</v>
      </c>
      <c r="B11" s="37"/>
      <c r="C11" s="37"/>
      <c r="D11" s="37" t="s">
        <v>51</v>
      </c>
      <c r="E11" s="38"/>
      <c r="F11" s="37"/>
      <c r="G11" s="17"/>
      <c r="H11" s="37"/>
      <c r="I11" s="39"/>
      <c r="J11" s="40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9" customHeight="1" x14ac:dyDescent="0.2">
      <c r="A12" s="71" t="s">
        <v>52</v>
      </c>
      <c r="B12" s="72" t="s">
        <v>53</v>
      </c>
      <c r="C12" s="73" t="s">
        <v>19</v>
      </c>
      <c r="D12" s="73" t="s">
        <v>54</v>
      </c>
      <c r="E12" s="74" t="s">
        <v>55</v>
      </c>
      <c r="F12" s="77">
        <f>380-50</f>
        <v>330</v>
      </c>
      <c r="G12" s="78"/>
      <c r="H12" s="76" t="s">
        <v>56</v>
      </c>
      <c r="I12" s="42"/>
      <c r="J12" s="32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5.5" customHeight="1" x14ac:dyDescent="0.2">
      <c r="A13" s="71" t="s">
        <v>57</v>
      </c>
      <c r="B13" s="72" t="s">
        <v>58</v>
      </c>
      <c r="C13" s="73" t="s">
        <v>19</v>
      </c>
      <c r="D13" s="73" t="s">
        <v>59</v>
      </c>
      <c r="E13" s="74" t="s">
        <v>21</v>
      </c>
      <c r="F13" s="72">
        <f>42-15</f>
        <v>27</v>
      </c>
      <c r="G13" s="78"/>
      <c r="H13" s="79" t="s">
        <v>60</v>
      </c>
      <c r="I13" s="31"/>
      <c r="J13" s="32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4" customHeight="1" x14ac:dyDescent="0.2">
      <c r="A14" s="71" t="s">
        <v>61</v>
      </c>
      <c r="B14" s="72" t="s">
        <v>62</v>
      </c>
      <c r="C14" s="73" t="s">
        <v>19</v>
      </c>
      <c r="D14" s="73" t="s">
        <v>63</v>
      </c>
      <c r="E14" s="74" t="s">
        <v>21</v>
      </c>
      <c r="F14" s="72">
        <f>422-100</f>
        <v>322</v>
      </c>
      <c r="G14" s="78"/>
      <c r="H14" s="79" t="s">
        <v>64</v>
      </c>
      <c r="I14" s="31"/>
      <c r="J14" s="32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4" customHeight="1" x14ac:dyDescent="0.2">
      <c r="A15" s="36" t="s">
        <v>82</v>
      </c>
      <c r="B15" s="37"/>
      <c r="C15" s="37"/>
      <c r="D15" s="37" t="s">
        <v>83</v>
      </c>
      <c r="E15" s="38"/>
      <c r="F15" s="37"/>
      <c r="G15" s="17"/>
      <c r="H15" s="37"/>
      <c r="I15" s="39"/>
      <c r="J15" s="40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4" customHeight="1" x14ac:dyDescent="0.2">
      <c r="A16" s="36" t="s">
        <v>125</v>
      </c>
      <c r="B16" s="37"/>
      <c r="C16" s="37"/>
      <c r="D16" s="37" t="s">
        <v>126</v>
      </c>
      <c r="E16" s="38"/>
      <c r="F16" s="37"/>
      <c r="G16" s="17"/>
      <c r="H16" s="37"/>
      <c r="I16" s="39"/>
      <c r="J16" s="4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9" customHeight="1" x14ac:dyDescent="0.2">
      <c r="A17" s="71" t="s">
        <v>127</v>
      </c>
      <c r="B17" s="72" t="s">
        <v>128</v>
      </c>
      <c r="C17" s="73" t="s">
        <v>19</v>
      </c>
      <c r="D17" s="73" t="s">
        <v>129</v>
      </c>
      <c r="E17" s="74" t="s">
        <v>21</v>
      </c>
      <c r="F17" s="77">
        <f>120-30</f>
        <v>90</v>
      </c>
      <c r="G17" s="75"/>
      <c r="H17" s="80" t="s">
        <v>130</v>
      </c>
      <c r="I17" s="31"/>
      <c r="J17" s="32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9" customHeight="1" x14ac:dyDescent="0.2">
      <c r="A18" s="71" t="s">
        <v>131</v>
      </c>
      <c r="B18" s="72" t="s">
        <v>132</v>
      </c>
      <c r="C18" s="73" t="s">
        <v>19</v>
      </c>
      <c r="D18" s="73" t="s">
        <v>133</v>
      </c>
      <c r="E18" s="74" t="s">
        <v>21</v>
      </c>
      <c r="F18" s="81">
        <f>850-653.85</f>
        <v>196.14999999999998</v>
      </c>
      <c r="G18" s="75"/>
      <c r="H18" s="80" t="s">
        <v>134</v>
      </c>
      <c r="I18" s="31"/>
      <c r="J18" s="32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4" customHeight="1" x14ac:dyDescent="0.2">
      <c r="A19" s="36" t="s">
        <v>135</v>
      </c>
      <c r="B19" s="37"/>
      <c r="C19" s="37"/>
      <c r="D19" s="37" t="s">
        <v>136</v>
      </c>
      <c r="E19" s="38"/>
      <c r="F19" s="37"/>
      <c r="G19" s="17"/>
      <c r="H19" s="37"/>
      <c r="I19" s="39"/>
      <c r="J19" s="40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9" customHeight="1" x14ac:dyDescent="0.2">
      <c r="A20" s="71" t="s">
        <v>137</v>
      </c>
      <c r="B20" s="72" t="s">
        <v>138</v>
      </c>
      <c r="C20" s="73" t="s">
        <v>19</v>
      </c>
      <c r="D20" s="73" t="s">
        <v>231</v>
      </c>
      <c r="E20" s="74" t="s">
        <v>140</v>
      </c>
      <c r="F20" s="77">
        <f>688-513.85</f>
        <v>174.14999999999998</v>
      </c>
      <c r="G20" s="75"/>
      <c r="H20" s="80" t="s">
        <v>141</v>
      </c>
      <c r="I20" s="31"/>
      <c r="J20" s="32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51.75" customHeight="1" x14ac:dyDescent="0.2">
      <c r="A21" s="71" t="s">
        <v>142</v>
      </c>
      <c r="B21" s="72" t="s">
        <v>143</v>
      </c>
      <c r="C21" s="73" t="s">
        <v>19</v>
      </c>
      <c r="D21" s="73" t="s">
        <v>144</v>
      </c>
      <c r="E21" s="74" t="s">
        <v>21</v>
      </c>
      <c r="F21" s="72">
        <f>45-22.5</f>
        <v>22.5</v>
      </c>
      <c r="G21" s="75"/>
      <c r="H21" s="80" t="s">
        <v>145</v>
      </c>
      <c r="I21" s="31"/>
      <c r="J21" s="32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51.75" customHeight="1" x14ac:dyDescent="0.2">
      <c r="A22" s="71" t="s">
        <v>146</v>
      </c>
      <c r="B22" s="72" t="s">
        <v>147</v>
      </c>
      <c r="C22" s="73" t="s">
        <v>19</v>
      </c>
      <c r="D22" s="73" t="s">
        <v>148</v>
      </c>
      <c r="E22" s="74" t="s">
        <v>21</v>
      </c>
      <c r="F22" s="72">
        <f>761-15</f>
        <v>746</v>
      </c>
      <c r="G22" s="75"/>
      <c r="H22" s="80" t="s">
        <v>149</v>
      </c>
      <c r="I22" s="31"/>
      <c r="J22" s="32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9" customHeight="1" x14ac:dyDescent="0.2">
      <c r="A23" s="71" t="s">
        <v>232</v>
      </c>
      <c r="B23" s="72" t="s">
        <v>233</v>
      </c>
      <c r="C23" s="73" t="s">
        <v>19</v>
      </c>
      <c r="D23" s="73" t="s">
        <v>234</v>
      </c>
      <c r="E23" s="74" t="s">
        <v>30</v>
      </c>
      <c r="F23" s="72">
        <v>23</v>
      </c>
      <c r="G23" s="75"/>
      <c r="H23" s="80" t="s">
        <v>235</v>
      </c>
      <c r="I23" s="31"/>
      <c r="J23" s="32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5.5" customHeight="1" x14ac:dyDescent="0.2">
      <c r="A24" s="71" t="s">
        <v>232</v>
      </c>
      <c r="B24" s="72" t="s">
        <v>156</v>
      </c>
      <c r="C24" s="73" t="s">
        <v>19</v>
      </c>
      <c r="D24" s="73" t="s">
        <v>236</v>
      </c>
      <c r="E24" s="74" t="s">
        <v>21</v>
      </c>
      <c r="F24" s="72">
        <v>761</v>
      </c>
      <c r="G24" s="75"/>
      <c r="H24" s="80" t="s">
        <v>237</v>
      </c>
      <c r="I24" s="31"/>
      <c r="J24" s="32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5.5" customHeight="1" x14ac:dyDescent="0.2">
      <c r="A25" s="71" t="s">
        <v>238</v>
      </c>
      <c r="B25" s="72" t="s">
        <v>239</v>
      </c>
      <c r="C25" s="73" t="s">
        <v>19</v>
      </c>
      <c r="D25" s="73" t="s">
        <v>240</v>
      </c>
      <c r="E25" s="74" t="s">
        <v>241</v>
      </c>
      <c r="F25" s="72">
        <v>3850</v>
      </c>
      <c r="G25" s="75"/>
      <c r="H25" s="80" t="s">
        <v>242</v>
      </c>
      <c r="I25" s="31"/>
      <c r="J25" s="32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62.25" customHeight="1" x14ac:dyDescent="0.2">
      <c r="A26" s="71" t="s">
        <v>150</v>
      </c>
      <c r="B26" s="72" t="s">
        <v>151</v>
      </c>
      <c r="C26" s="73" t="s">
        <v>19</v>
      </c>
      <c r="D26" s="73" t="s">
        <v>152</v>
      </c>
      <c r="E26" s="74" t="s">
        <v>21</v>
      </c>
      <c r="F26" s="72">
        <f>85-15</f>
        <v>70</v>
      </c>
      <c r="G26" s="75"/>
      <c r="H26" s="80" t="s">
        <v>153</v>
      </c>
      <c r="I26" s="54" t="s">
        <v>154</v>
      </c>
      <c r="J26" s="3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4" customHeight="1" x14ac:dyDescent="0.2">
      <c r="A27" s="71" t="s">
        <v>243</v>
      </c>
      <c r="B27" s="72" t="s">
        <v>156</v>
      </c>
      <c r="C27" s="73" t="s">
        <v>19</v>
      </c>
      <c r="D27" s="73" t="s">
        <v>244</v>
      </c>
      <c r="E27" s="74" t="s">
        <v>21</v>
      </c>
      <c r="F27" s="72">
        <v>740</v>
      </c>
      <c r="G27" s="75"/>
      <c r="H27" s="80" t="s">
        <v>245</v>
      </c>
      <c r="I27" s="31"/>
      <c r="J27" s="3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9" customHeight="1" x14ac:dyDescent="0.2">
      <c r="A28" s="71" t="s">
        <v>155</v>
      </c>
      <c r="B28" s="72" t="s">
        <v>156</v>
      </c>
      <c r="C28" s="73" t="s">
        <v>19</v>
      </c>
      <c r="D28" s="73" t="s">
        <v>157</v>
      </c>
      <c r="E28" s="74" t="s">
        <v>21</v>
      </c>
      <c r="F28" s="72">
        <f>150-85</f>
        <v>65</v>
      </c>
      <c r="G28" s="75"/>
      <c r="H28" s="80" t="s">
        <v>158</v>
      </c>
      <c r="I28" s="31"/>
      <c r="J28" s="32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5.5" customHeight="1" x14ac:dyDescent="0.2">
      <c r="A29" s="71" t="s">
        <v>246</v>
      </c>
      <c r="B29" s="72" t="s">
        <v>247</v>
      </c>
      <c r="C29" s="73" t="s">
        <v>19</v>
      </c>
      <c r="D29" s="73" t="s">
        <v>248</v>
      </c>
      <c r="E29" s="74" t="s">
        <v>40</v>
      </c>
      <c r="F29" s="72">
        <v>55</v>
      </c>
      <c r="G29" s="75"/>
      <c r="H29" s="80" t="s">
        <v>249</v>
      </c>
      <c r="I29" s="31"/>
      <c r="J29" s="32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4" customHeight="1" x14ac:dyDescent="0.2">
      <c r="A30" s="71" t="s">
        <v>159</v>
      </c>
      <c r="B30" s="72" t="s">
        <v>160</v>
      </c>
      <c r="C30" s="73" t="s">
        <v>19</v>
      </c>
      <c r="D30" s="73" t="s">
        <v>161</v>
      </c>
      <c r="E30" s="74" t="s">
        <v>21</v>
      </c>
      <c r="F30" s="72">
        <f>60-30</f>
        <v>30</v>
      </c>
      <c r="G30" s="75"/>
      <c r="H30" s="80" t="s">
        <v>162</v>
      </c>
      <c r="I30" s="31"/>
      <c r="J30" s="32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4" customHeight="1" x14ac:dyDescent="0.2">
      <c r="A31" s="36" t="s">
        <v>163</v>
      </c>
      <c r="B31" s="37"/>
      <c r="C31" s="37"/>
      <c r="D31" s="37" t="s">
        <v>164</v>
      </c>
      <c r="E31" s="37"/>
      <c r="F31" s="37"/>
      <c r="G31" s="17"/>
      <c r="H31" s="37"/>
      <c r="I31" s="39"/>
      <c r="J31" s="40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3" customHeight="1" x14ac:dyDescent="0.2">
      <c r="A32" s="71" t="s">
        <v>165</v>
      </c>
      <c r="B32" s="72" t="s">
        <v>85</v>
      </c>
      <c r="C32" s="73" t="s">
        <v>19</v>
      </c>
      <c r="D32" s="73" t="s">
        <v>166</v>
      </c>
      <c r="E32" s="74" t="s">
        <v>21</v>
      </c>
      <c r="F32" s="72">
        <f t="shared" ref="F32:F35" si="0">3010-1976.55</f>
        <v>1033.45</v>
      </c>
      <c r="G32" s="82"/>
      <c r="H32" s="83" t="s">
        <v>167</v>
      </c>
      <c r="I32" s="31"/>
      <c r="J32" s="32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4" customHeight="1" x14ac:dyDescent="0.2">
      <c r="A33" s="71" t="s">
        <v>168</v>
      </c>
      <c r="B33" s="72" t="s">
        <v>169</v>
      </c>
      <c r="C33" s="73" t="s">
        <v>19</v>
      </c>
      <c r="D33" s="73" t="s">
        <v>170</v>
      </c>
      <c r="E33" s="74" t="s">
        <v>21</v>
      </c>
      <c r="F33" s="72">
        <f t="shared" si="0"/>
        <v>1033.45</v>
      </c>
      <c r="G33" s="82"/>
      <c r="H33" s="80" t="s">
        <v>171</v>
      </c>
      <c r="I33" s="31"/>
      <c r="J33" s="32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5.5" customHeight="1" x14ac:dyDescent="0.2">
      <c r="A34" s="71" t="s">
        <v>172</v>
      </c>
      <c r="B34" s="72" t="s">
        <v>173</v>
      </c>
      <c r="C34" s="73" t="s">
        <v>19</v>
      </c>
      <c r="D34" s="73" t="s">
        <v>174</v>
      </c>
      <c r="E34" s="74" t="s">
        <v>21</v>
      </c>
      <c r="F34" s="72">
        <f t="shared" si="0"/>
        <v>1033.45</v>
      </c>
      <c r="G34" s="82"/>
      <c r="H34" s="80" t="s">
        <v>175</v>
      </c>
      <c r="I34" s="31"/>
      <c r="J34" s="32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5.5" customHeight="1" x14ac:dyDescent="0.2">
      <c r="A35" s="71" t="s">
        <v>176</v>
      </c>
      <c r="B35" s="72" t="s">
        <v>177</v>
      </c>
      <c r="C35" s="73" t="s">
        <v>19</v>
      </c>
      <c r="D35" s="73" t="s">
        <v>178</v>
      </c>
      <c r="E35" s="74" t="s">
        <v>21</v>
      </c>
      <c r="F35" s="72">
        <f t="shared" si="0"/>
        <v>1033.45</v>
      </c>
      <c r="G35" s="82"/>
      <c r="H35" s="80" t="s">
        <v>179</v>
      </c>
      <c r="I35" s="31"/>
      <c r="J35" s="32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5.5" customHeight="1" x14ac:dyDescent="0.2">
      <c r="A36" s="71" t="s">
        <v>180</v>
      </c>
      <c r="B36" s="72" t="s">
        <v>177</v>
      </c>
      <c r="C36" s="73" t="s">
        <v>19</v>
      </c>
      <c r="D36" s="73" t="s">
        <v>181</v>
      </c>
      <c r="E36" s="74" t="s">
        <v>21</v>
      </c>
      <c r="F36" s="72">
        <f>450-280</f>
        <v>170</v>
      </c>
      <c r="G36" s="82"/>
      <c r="H36" s="80" t="s">
        <v>179</v>
      </c>
      <c r="I36" s="31"/>
      <c r="J36" s="32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5.5" customHeight="1" x14ac:dyDescent="0.2">
      <c r="A37" s="71" t="s">
        <v>182</v>
      </c>
      <c r="B37" s="72" t="s">
        <v>177</v>
      </c>
      <c r="C37" s="73" t="s">
        <v>19</v>
      </c>
      <c r="D37" s="73" t="s">
        <v>183</v>
      </c>
      <c r="E37" s="74" t="s">
        <v>21</v>
      </c>
      <c r="F37" s="72">
        <f>260-200</f>
        <v>60</v>
      </c>
      <c r="G37" s="82"/>
      <c r="H37" s="80" t="s">
        <v>179</v>
      </c>
      <c r="I37" s="31"/>
      <c r="J37" s="32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5.5" customHeight="1" x14ac:dyDescent="0.2">
      <c r="A38" s="71" t="s">
        <v>184</v>
      </c>
      <c r="B38" s="72" t="s">
        <v>185</v>
      </c>
      <c r="C38" s="73" t="s">
        <v>19</v>
      </c>
      <c r="D38" s="73" t="s">
        <v>186</v>
      </c>
      <c r="E38" s="74" t="s">
        <v>21</v>
      </c>
      <c r="F38" s="72">
        <f t="shared" ref="F38:F39" si="1">840-572.53</f>
        <v>267.47000000000003</v>
      </c>
      <c r="G38" s="82"/>
      <c r="H38" s="80" t="s">
        <v>187</v>
      </c>
      <c r="I38" s="31"/>
      <c r="J38" s="32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4" customHeight="1" x14ac:dyDescent="0.2">
      <c r="A39" s="71" t="s">
        <v>188</v>
      </c>
      <c r="B39" s="72" t="s">
        <v>189</v>
      </c>
      <c r="C39" s="73" t="s">
        <v>19</v>
      </c>
      <c r="D39" s="73" t="s">
        <v>190</v>
      </c>
      <c r="E39" s="74" t="s">
        <v>21</v>
      </c>
      <c r="F39" s="72">
        <f t="shared" si="1"/>
        <v>267.47000000000003</v>
      </c>
      <c r="G39" s="82"/>
      <c r="H39" s="80" t="s">
        <v>191</v>
      </c>
      <c r="I39" s="31"/>
      <c r="J39" s="32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9" customHeight="1" x14ac:dyDescent="0.2">
      <c r="A40" s="71" t="s">
        <v>192</v>
      </c>
      <c r="B40" s="72" t="s">
        <v>193</v>
      </c>
      <c r="C40" s="73" t="s">
        <v>19</v>
      </c>
      <c r="D40" s="73" t="s">
        <v>194</v>
      </c>
      <c r="E40" s="74" t="s">
        <v>21</v>
      </c>
      <c r="F40" s="72">
        <f>910-572.53</f>
        <v>337.47</v>
      </c>
      <c r="G40" s="82"/>
      <c r="H40" s="80" t="s">
        <v>195</v>
      </c>
      <c r="I40" s="31"/>
      <c r="J40" s="32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4" customHeight="1" x14ac:dyDescent="0.2">
      <c r="A41" s="36" t="s">
        <v>196</v>
      </c>
      <c r="B41" s="37"/>
      <c r="C41" s="37"/>
      <c r="D41" s="37" t="s">
        <v>197</v>
      </c>
      <c r="E41" s="37"/>
      <c r="F41" s="37"/>
      <c r="G41" s="17"/>
      <c r="H41" s="37"/>
      <c r="I41" s="39"/>
      <c r="J41" s="40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5.5" customHeight="1" x14ac:dyDescent="0.2">
      <c r="A42" s="71" t="s">
        <v>250</v>
      </c>
      <c r="B42" s="72" t="s">
        <v>251</v>
      </c>
      <c r="C42" s="73" t="s">
        <v>19</v>
      </c>
      <c r="D42" s="73" t="s">
        <v>252</v>
      </c>
      <c r="E42" s="74" t="s">
        <v>55</v>
      </c>
      <c r="F42" s="72">
        <v>1002</v>
      </c>
      <c r="G42" s="82"/>
      <c r="H42" s="80" t="s">
        <v>253</v>
      </c>
      <c r="I42" s="31"/>
      <c r="J42" s="32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51.75" customHeight="1" x14ac:dyDescent="0.2">
      <c r="A43" s="71" t="s">
        <v>254</v>
      </c>
      <c r="B43" s="72" t="s">
        <v>255</v>
      </c>
      <c r="C43" s="73" t="s">
        <v>19</v>
      </c>
      <c r="D43" s="73" t="s">
        <v>256</v>
      </c>
      <c r="E43" s="74" t="s">
        <v>21</v>
      </c>
      <c r="F43" s="72">
        <v>1300</v>
      </c>
      <c r="G43" s="82"/>
      <c r="H43" s="80" t="s">
        <v>257</v>
      </c>
      <c r="I43" s="31"/>
      <c r="J43" s="32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5.5" customHeight="1" x14ac:dyDescent="0.2">
      <c r="A44" s="71" t="s">
        <v>258</v>
      </c>
      <c r="B44" s="72" t="s">
        <v>259</v>
      </c>
      <c r="C44" s="73" t="s">
        <v>19</v>
      </c>
      <c r="D44" s="73" t="s">
        <v>260</v>
      </c>
      <c r="E44" s="74" t="s">
        <v>21</v>
      </c>
      <c r="F44" s="72">
        <v>67</v>
      </c>
      <c r="G44" s="82"/>
      <c r="H44" s="80" t="s">
        <v>261</v>
      </c>
      <c r="I44" s="31"/>
      <c r="J44" s="32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9" customHeight="1" x14ac:dyDescent="0.2">
      <c r="A45" s="71" t="s">
        <v>262</v>
      </c>
      <c r="B45" s="72" t="s">
        <v>263</v>
      </c>
      <c r="C45" s="73" t="s">
        <v>19</v>
      </c>
      <c r="D45" s="73" t="s">
        <v>264</v>
      </c>
      <c r="E45" s="74" t="s">
        <v>21</v>
      </c>
      <c r="F45" s="72">
        <v>67</v>
      </c>
      <c r="G45" s="82"/>
      <c r="H45" s="80" t="s">
        <v>265</v>
      </c>
      <c r="I45" s="31"/>
      <c r="J45" s="32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4" customHeight="1" x14ac:dyDescent="0.2">
      <c r="A46" s="71" t="s">
        <v>266</v>
      </c>
      <c r="B46" s="72" t="s">
        <v>267</v>
      </c>
      <c r="C46" s="73" t="s">
        <v>19</v>
      </c>
      <c r="D46" s="73" t="s">
        <v>268</v>
      </c>
      <c r="E46" s="74" t="s">
        <v>21</v>
      </c>
      <c r="F46" s="72">
        <v>120</v>
      </c>
      <c r="G46" s="82"/>
      <c r="H46" s="80" t="s">
        <v>269</v>
      </c>
      <c r="I46" s="31"/>
      <c r="J46" s="32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5.5" customHeight="1" x14ac:dyDescent="0.2">
      <c r="A47" s="71" t="s">
        <v>270</v>
      </c>
      <c r="B47" s="72" t="s">
        <v>271</v>
      </c>
      <c r="C47" s="73" t="s">
        <v>19</v>
      </c>
      <c r="D47" s="73" t="s">
        <v>272</v>
      </c>
      <c r="E47" s="74" t="s">
        <v>21</v>
      </c>
      <c r="F47" s="72">
        <v>270</v>
      </c>
      <c r="G47" s="82"/>
      <c r="H47" s="80" t="s">
        <v>273</v>
      </c>
      <c r="I47" s="31"/>
      <c r="J47" s="32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5.5" customHeight="1" x14ac:dyDescent="0.2">
      <c r="A48" s="71" t="s">
        <v>274</v>
      </c>
      <c r="B48" s="72" t="s">
        <v>275</v>
      </c>
      <c r="C48" s="73" t="s">
        <v>19</v>
      </c>
      <c r="D48" s="73" t="s">
        <v>276</v>
      </c>
      <c r="E48" s="74" t="s">
        <v>21</v>
      </c>
      <c r="F48" s="72">
        <v>35</v>
      </c>
      <c r="G48" s="82"/>
      <c r="H48" s="80" t="s">
        <v>273</v>
      </c>
      <c r="I48" s="31"/>
      <c r="J48" s="32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51.75" customHeight="1" x14ac:dyDescent="0.2">
      <c r="A49" s="71" t="s">
        <v>277</v>
      </c>
      <c r="B49" s="72" t="s">
        <v>278</v>
      </c>
      <c r="C49" s="73" t="s">
        <v>19</v>
      </c>
      <c r="D49" s="73" t="s">
        <v>279</v>
      </c>
      <c r="E49" s="74" t="s">
        <v>35</v>
      </c>
      <c r="F49" s="72">
        <v>8</v>
      </c>
      <c r="G49" s="82"/>
      <c r="H49" s="80" t="s">
        <v>280</v>
      </c>
      <c r="I49" s="31"/>
      <c r="J49" s="32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9" customHeight="1" x14ac:dyDescent="0.2">
      <c r="A50" s="71" t="s">
        <v>281</v>
      </c>
      <c r="B50" s="72" t="s">
        <v>282</v>
      </c>
      <c r="C50" s="73" t="s">
        <v>19</v>
      </c>
      <c r="D50" s="73" t="s">
        <v>283</v>
      </c>
      <c r="E50" s="74" t="s">
        <v>21</v>
      </c>
      <c r="F50" s="72">
        <v>76</v>
      </c>
      <c r="G50" s="82"/>
      <c r="H50" s="80" t="s">
        <v>284</v>
      </c>
      <c r="I50" s="31"/>
      <c r="J50" s="32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5.5" customHeight="1" x14ac:dyDescent="0.2">
      <c r="A51" s="71" t="s">
        <v>285</v>
      </c>
      <c r="B51" s="72" t="s">
        <v>286</v>
      </c>
      <c r="C51" s="73" t="s">
        <v>19</v>
      </c>
      <c r="D51" s="73" t="s">
        <v>287</v>
      </c>
      <c r="E51" s="74" t="s">
        <v>21</v>
      </c>
      <c r="F51" s="72">
        <v>76</v>
      </c>
      <c r="G51" s="82"/>
      <c r="H51" s="80" t="s">
        <v>288</v>
      </c>
      <c r="I51" s="31"/>
      <c r="J51" s="32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4" customHeight="1" x14ac:dyDescent="0.2">
      <c r="A52" s="36" t="s">
        <v>198</v>
      </c>
      <c r="B52" s="37"/>
      <c r="C52" s="37"/>
      <c r="D52" s="37" t="s">
        <v>199</v>
      </c>
      <c r="E52" s="37"/>
      <c r="F52" s="37"/>
      <c r="G52" s="17"/>
      <c r="H52" s="37"/>
      <c r="I52" s="39"/>
      <c r="J52" s="40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5.5" customHeight="1" x14ac:dyDescent="0.2">
      <c r="A53" s="71" t="s">
        <v>204</v>
      </c>
      <c r="B53" s="72" t="s">
        <v>205</v>
      </c>
      <c r="C53" s="73" t="s">
        <v>19</v>
      </c>
      <c r="D53" s="73" t="s">
        <v>206</v>
      </c>
      <c r="E53" s="74" t="s">
        <v>21</v>
      </c>
      <c r="F53" s="72">
        <f>1500-700</f>
        <v>800</v>
      </c>
      <c r="G53" s="84"/>
      <c r="H53" s="80" t="s">
        <v>207</v>
      </c>
      <c r="I53" s="31"/>
      <c r="J53" s="32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9" customHeight="1" x14ac:dyDescent="0.2">
      <c r="A54" s="71" t="s">
        <v>208</v>
      </c>
      <c r="B54" s="72" t="s">
        <v>209</v>
      </c>
      <c r="C54" s="73" t="s">
        <v>19</v>
      </c>
      <c r="D54" s="73" t="s">
        <v>210</v>
      </c>
      <c r="E54" s="74" t="s">
        <v>211</v>
      </c>
      <c r="F54" s="72">
        <f>2100-1400</f>
        <v>700</v>
      </c>
      <c r="G54" s="84"/>
      <c r="H54" s="80" t="s">
        <v>212</v>
      </c>
      <c r="I54" s="31"/>
      <c r="J54" s="32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4" customHeight="1" x14ac:dyDescent="0.2">
      <c r="A55" s="36" t="s">
        <v>213</v>
      </c>
      <c r="B55" s="37"/>
      <c r="C55" s="37"/>
      <c r="D55" s="37" t="s">
        <v>214</v>
      </c>
      <c r="E55" s="37"/>
      <c r="F55" s="37"/>
      <c r="G55" s="17"/>
      <c r="H55" s="37"/>
      <c r="I55" s="39"/>
      <c r="J55" s="40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5.5" customHeight="1" x14ac:dyDescent="0.2">
      <c r="A56" s="71" t="s">
        <v>215</v>
      </c>
      <c r="B56" s="72" t="s">
        <v>216</v>
      </c>
      <c r="C56" s="73" t="s">
        <v>19</v>
      </c>
      <c r="D56" s="73" t="s">
        <v>217</v>
      </c>
      <c r="E56" s="74" t="s">
        <v>35</v>
      </c>
      <c r="F56" s="72">
        <f>8-4</f>
        <v>4</v>
      </c>
      <c r="G56" s="85"/>
      <c r="H56" s="79" t="s">
        <v>218</v>
      </c>
      <c r="I56" s="31"/>
      <c r="J56" s="32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5.5" customHeight="1" x14ac:dyDescent="0.2">
      <c r="A57" s="71" t="s">
        <v>219</v>
      </c>
      <c r="B57" s="72" t="s">
        <v>220</v>
      </c>
      <c r="C57" s="73" t="s">
        <v>19</v>
      </c>
      <c r="D57" s="73" t="s">
        <v>221</v>
      </c>
      <c r="E57" s="74" t="s">
        <v>140</v>
      </c>
      <c r="F57" s="72">
        <f>320-160</f>
        <v>160</v>
      </c>
      <c r="G57" s="85"/>
      <c r="H57" s="79" t="s">
        <v>222</v>
      </c>
      <c r="I57" s="31"/>
      <c r="J57" s="32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5.5" customHeight="1" x14ac:dyDescent="0.2">
      <c r="A58" s="71" t="s">
        <v>223</v>
      </c>
      <c r="B58" s="72" t="s">
        <v>224</v>
      </c>
      <c r="C58" s="73" t="s">
        <v>19</v>
      </c>
      <c r="D58" s="73" t="s">
        <v>225</v>
      </c>
      <c r="E58" s="74" t="s">
        <v>35</v>
      </c>
      <c r="F58" s="72">
        <v>4</v>
      </c>
      <c r="G58" s="85"/>
      <c r="H58" s="79" t="s">
        <v>226</v>
      </c>
      <c r="I58" s="31"/>
      <c r="J58" s="32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5.5" customHeight="1" x14ac:dyDescent="0.2">
      <c r="A59" s="71" t="s">
        <v>227</v>
      </c>
      <c r="B59" s="72"/>
      <c r="C59" s="73"/>
      <c r="D59" s="73" t="s">
        <v>228</v>
      </c>
      <c r="E59" s="74" t="s">
        <v>229</v>
      </c>
      <c r="F59" s="72"/>
      <c r="G59" s="85"/>
      <c r="H59" s="79" t="s">
        <v>230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1.75" customHeight="1" x14ac:dyDescent="0.2">
      <c r="A60" s="61"/>
      <c r="B60" s="62"/>
      <c r="C60" s="62"/>
      <c r="D60" s="62"/>
      <c r="E60" s="62"/>
      <c r="F60" s="62"/>
      <c r="G60" s="63">
        <f>G55+G52+G41+G31+G19+G16+G15+G11+G6</f>
        <v>0</v>
      </c>
      <c r="H60" s="64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3.5" customHeight="1" x14ac:dyDescent="0.2">
      <c r="A61" s="65"/>
      <c r="B61" s="65"/>
      <c r="C61" s="65"/>
      <c r="D61" s="65"/>
      <c r="E61" s="65"/>
      <c r="F61" s="65"/>
      <c r="G61" s="66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8.5" customHeight="1" x14ac:dyDescent="0.2">
      <c r="A62" s="92"/>
      <c r="B62" s="93"/>
      <c r="C62" s="93"/>
      <c r="D62" s="68"/>
      <c r="E62" s="67"/>
      <c r="F62" s="67"/>
      <c r="G62" s="94"/>
      <c r="H62" s="95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 x14ac:dyDescent="0.2">
      <c r="A63" s="69"/>
      <c r="B63" s="69"/>
      <c r="C63" s="69"/>
      <c r="D63" s="69"/>
      <c r="E63" s="69"/>
      <c r="F63" s="69"/>
      <c r="G63" s="69"/>
      <c r="H63" s="9"/>
      <c r="I63" s="8" t="e">
        <f>#REF!*15%</f>
        <v>#REF!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">
      <c r="A64" s="96"/>
      <c r="B64" s="93"/>
      <c r="C64" s="93"/>
      <c r="D64" s="93"/>
      <c r="E64" s="93"/>
      <c r="F64" s="93"/>
      <c r="G64" s="93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3.5" customHeight="1" x14ac:dyDescent="0.2">
      <c r="A65" s="9"/>
      <c r="B65" s="9"/>
      <c r="C65" s="9"/>
      <c r="D65" s="9"/>
      <c r="E65" s="9"/>
      <c r="F65" s="9"/>
      <c r="G65" s="7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3.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3.5" customHeight="1" x14ac:dyDescent="0.2">
      <c r="A67" s="9"/>
      <c r="B67" s="9"/>
      <c r="C67" s="9"/>
      <c r="D67" s="9"/>
      <c r="E67" s="9"/>
      <c r="F67" s="9"/>
      <c r="G67" s="7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3.5" customHeight="1" x14ac:dyDescent="0.2">
      <c r="A68" s="9"/>
      <c r="B68" s="9"/>
      <c r="C68" s="9"/>
      <c r="D68" s="9"/>
      <c r="E68" s="9"/>
      <c r="F68" s="9"/>
      <c r="G68" s="7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3.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3.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3.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3.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3.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3.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3.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3.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3.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3.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3.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3.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3.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3.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3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3.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3.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3.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3.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3.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3.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3.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3.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3.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3.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3.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3.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3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3.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3.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3.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3.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3.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3.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3.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3.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3.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3.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3.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3.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3.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3.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3.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3.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3.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3.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3.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3.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3.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3.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3.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3.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3.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3.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3.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3.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3.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3.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3.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3.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3.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3.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3.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3.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3.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3.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3.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3.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3.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3.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3.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3.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3.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3.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3.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3.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3.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3.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3.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3.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3.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3.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3.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3.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3.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3.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3.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3.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3.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3.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3.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3.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3.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3.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3.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3.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3.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3.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3.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3.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3.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3.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3.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3.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3.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3.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3.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3.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3.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3.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3.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3.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3.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3.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3.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3.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3.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3.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3.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3.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3.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3.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3.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3.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3.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3.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3.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3.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3.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3.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3.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3.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3.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3.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3.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3.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3.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3.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3.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3.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3.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3.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3.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3.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3.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3.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3.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3.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3.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3.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3.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3.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3.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3.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3.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3.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3.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3.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3.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3.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3.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3.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3.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3.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3.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3.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3.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3.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3.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3.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3.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3.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3.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3.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3.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3.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3.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3.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3.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3.5" customHeight="1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3.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3.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3.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3.5" customHeight="1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3.5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3.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3.5" customHeight="1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3.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3.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3.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3.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3.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3.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3.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3.5" customHeight="1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mergeCells count="15">
    <mergeCell ref="E1:F1"/>
    <mergeCell ref="E2:F2"/>
    <mergeCell ref="A3:G3"/>
    <mergeCell ref="A4:A5"/>
    <mergeCell ref="B4:B5"/>
    <mergeCell ref="C4:C5"/>
    <mergeCell ref="D4:D5"/>
    <mergeCell ref="E4:E5"/>
    <mergeCell ref="F4:F5"/>
    <mergeCell ref="I4:I6"/>
    <mergeCell ref="J4:J6"/>
    <mergeCell ref="A62:C62"/>
    <mergeCell ref="G62:H62"/>
    <mergeCell ref="A64:G64"/>
    <mergeCell ref="H4:H6"/>
  </mergeCells>
  <pageMargins left="0.7" right="0.7" top="0.75" bottom="0.75" header="0" footer="0"/>
  <pageSetup paperSize="8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ETAPA1</vt:lpstr>
      <vt:lpstr>ETAPA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Publio</cp:lastModifiedBy>
  <dcterms:created xsi:type="dcterms:W3CDTF">2023-08-18T21:01:52Z</dcterms:created>
  <dcterms:modified xsi:type="dcterms:W3CDTF">2026-08-13T12:58:54Z</dcterms:modified>
</cp:coreProperties>
</file>